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D1 - D.1.4.b. PLYNOVÁ ZA..." sheetId="2" r:id="rId2"/>
    <sheet name="RD2 - D.1.4.b. PLYNOVÁ ZA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'RD1 - D.1.4.b. PLYNOVÁ ZA...'!$C$128:$K$274</definedName>
    <definedName name="_xlnm.Print_Area" localSheetId="1">'RD1 - D.1.4.b. PLYNOVÁ ZA...'!$C$4:$J$76,'RD1 - D.1.4.b. PLYNOVÁ ZA...'!$C$82:$J$110,'RD1 - D.1.4.b. PLYNOVÁ ZA...'!$C$116:$K$274</definedName>
    <definedName name="_xlnm.Print_Titles" localSheetId="1">'RD1 - D.1.4.b. PLYNOVÁ ZA...'!$128:$128</definedName>
    <definedName name="_xlnm._FilterDatabase" localSheetId="2" hidden="1">'RD2 - D.1.4.b. PLYNOVÁ ZA...'!$C$128:$K$274</definedName>
    <definedName name="_xlnm.Print_Area" localSheetId="2">'RD2 - D.1.4.b. PLYNOVÁ ZA...'!$C$4:$J$76,'RD2 - D.1.4.b. PLYNOVÁ ZA...'!$C$82:$J$110,'RD2 - D.1.4.b. PLYNOVÁ ZA...'!$C$116:$K$274</definedName>
    <definedName name="_xlnm.Print_Titles" localSheetId="2">'RD2 - D.1.4.b. PLYNOVÁ ZA...'!$128:$128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74"/>
  <c r="BH274"/>
  <c r="BG274"/>
  <c r="BF274"/>
  <c r="T274"/>
  <c r="T273"/>
  <c r="T272"/>
  <c r="R274"/>
  <c r="R273"/>
  <c r="R272"/>
  <c r="P274"/>
  <c r="P273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5"/>
  <c r="F123"/>
  <c r="E121"/>
  <c r="J91"/>
  <c r="F89"/>
  <c r="E87"/>
  <c r="J24"/>
  <c r="E24"/>
  <c r="J92"/>
  <c r="J23"/>
  <c r="J18"/>
  <c r="E18"/>
  <c r="F92"/>
  <c r="J17"/>
  <c r="J15"/>
  <c r="E15"/>
  <c r="F91"/>
  <c r="J14"/>
  <c r="J12"/>
  <c r="J123"/>
  <c r="E7"/>
  <c r="E119"/>
  <c i="2" r="J37"/>
  <c r="J36"/>
  <c i="1" r="AY95"/>
  <c i="2" r="J35"/>
  <c i="1" r="AX95"/>
  <c i="2" r="BI274"/>
  <c r="BH274"/>
  <c r="BG274"/>
  <c r="BF274"/>
  <c r="T274"/>
  <c r="T273"/>
  <c r="T272"/>
  <c r="R274"/>
  <c r="R273"/>
  <c r="R272"/>
  <c r="P274"/>
  <c r="P273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5"/>
  <c r="F123"/>
  <c r="E121"/>
  <c r="J91"/>
  <c r="F89"/>
  <c r="E87"/>
  <c r="J24"/>
  <c r="E24"/>
  <c r="J92"/>
  <c r="J23"/>
  <c r="J18"/>
  <c r="E18"/>
  <c r="F126"/>
  <c r="J17"/>
  <c r="J15"/>
  <c r="E15"/>
  <c r="F91"/>
  <c r="J14"/>
  <c r="J12"/>
  <c r="J123"/>
  <c r="E7"/>
  <c r="E119"/>
  <c i="1" r="L90"/>
  <c r="AM90"/>
  <c r="AM89"/>
  <c r="L89"/>
  <c r="AM87"/>
  <c r="L87"/>
  <c r="L85"/>
  <c r="L84"/>
  <c i="3" r="BK274"/>
  <c r="J274"/>
  <c r="BK271"/>
  <c r="BK269"/>
  <c r="J267"/>
  <c r="J265"/>
  <c r="BK264"/>
  <c r="J262"/>
  <c r="J261"/>
  <c r="BK260"/>
  <c r="BK259"/>
  <c r="BK258"/>
  <c r="J255"/>
  <c r="BK253"/>
  <c r="J252"/>
  <c r="BK251"/>
  <c r="BK247"/>
  <c r="J246"/>
  <c r="BK242"/>
  <c r="J236"/>
  <c r="J233"/>
  <c r="J232"/>
  <c r="BK231"/>
  <c r="BK226"/>
  <c r="J223"/>
  <c r="BK221"/>
  <c r="J217"/>
  <c r="J213"/>
  <c r="J202"/>
  <c r="J200"/>
  <c r="J189"/>
  <c r="BK186"/>
  <c r="J184"/>
  <c r="J151"/>
  <c r="J144"/>
  <c i="2" r="J271"/>
  <c r="J267"/>
  <c r="BK256"/>
  <c r="BK252"/>
  <c r="J251"/>
  <c r="BK250"/>
  <c r="J248"/>
  <c r="BK234"/>
  <c r="J233"/>
  <c r="BK228"/>
  <c r="J223"/>
  <c r="BK219"/>
  <c r="BK189"/>
  <c r="J188"/>
  <c r="J172"/>
  <c r="J159"/>
  <c r="J157"/>
  <c r="BK151"/>
  <c i="3" r="J271"/>
  <c r="J269"/>
  <c r="BK267"/>
  <c r="BK265"/>
  <c r="J264"/>
  <c r="BK262"/>
  <c r="BK261"/>
  <c r="J260"/>
  <c r="J259"/>
  <c r="J258"/>
  <c r="J257"/>
  <c r="J254"/>
  <c r="BK252"/>
  <c r="J251"/>
  <c r="J250"/>
  <c r="BK246"/>
  <c r="BK244"/>
  <c r="BK240"/>
  <c r="BK237"/>
  <c r="BK236"/>
  <c r="J228"/>
  <c r="BK214"/>
  <c r="J208"/>
  <c r="J206"/>
  <c r="BK205"/>
  <c r="BK202"/>
  <c r="J201"/>
  <c r="BK198"/>
  <c r="BK197"/>
  <c r="J195"/>
  <c r="J187"/>
  <c r="J176"/>
  <c r="BK170"/>
  <c r="BK165"/>
  <c r="BK159"/>
  <c r="BK158"/>
  <c r="BK143"/>
  <c r="J142"/>
  <c r="J132"/>
  <c i="2" r="BK262"/>
  <c r="BK260"/>
  <c r="BK258"/>
  <c r="BK257"/>
  <c r="BK253"/>
  <c r="BK251"/>
  <c r="J250"/>
  <c r="J235"/>
  <c r="BK231"/>
  <c r="BK230"/>
  <c r="BK215"/>
  <c r="BK209"/>
  <c r="BK208"/>
  <c r="BK205"/>
  <c r="J197"/>
  <c r="J194"/>
  <c r="J186"/>
  <c r="BK164"/>
  <c r="J150"/>
  <c i="3" r="J248"/>
  <c r="J239"/>
  <c r="J235"/>
  <c r="J234"/>
  <c r="BK233"/>
  <c r="BK228"/>
  <c r="J226"/>
  <c r="J221"/>
  <c r="BK219"/>
  <c r="J204"/>
  <c r="BK199"/>
  <c r="J196"/>
  <c r="BK195"/>
  <c r="BK194"/>
  <c r="BK189"/>
  <c r="BK185"/>
  <c r="BK184"/>
  <c r="J161"/>
  <c r="BK145"/>
  <c r="BK144"/>
  <c r="BK140"/>
  <c r="BK138"/>
  <c i="2" r="J213"/>
  <c r="J199"/>
  <c r="BK188"/>
  <c r="BK187"/>
  <c r="BK176"/>
  <c r="BK172"/>
  <c r="J160"/>
  <c r="BK149"/>
  <c i="3" r="BK257"/>
  <c r="BK256"/>
  <c r="BK255"/>
  <c r="J253"/>
  <c r="BK250"/>
  <c r="BK248"/>
  <c r="J244"/>
  <c r="J240"/>
  <c r="BK238"/>
  <c r="J237"/>
  <c r="BK234"/>
  <c r="BK232"/>
  <c r="J231"/>
  <c r="J227"/>
  <c r="BK225"/>
  <c r="J219"/>
  <c r="BK215"/>
  <c r="BK203"/>
  <c r="BK201"/>
  <c r="BK192"/>
  <c r="BK190"/>
  <c r="J178"/>
  <c r="J163"/>
  <c r="BK150"/>
  <c r="BK149"/>
  <c r="J145"/>
  <c r="J143"/>
  <c r="BK142"/>
  <c r="J140"/>
  <c r="J134"/>
  <c i="2" r="BK223"/>
  <c r="J221"/>
  <c r="J219"/>
  <c r="J217"/>
  <c r="BK198"/>
  <c r="J181"/>
  <c r="J178"/>
  <c r="J162"/>
  <c r="BK134"/>
  <c i="3" r="J247"/>
  <c r="J242"/>
  <c r="BK239"/>
  <c r="J238"/>
  <c r="J230"/>
  <c r="J209"/>
  <c r="BK147"/>
  <c i="2" r="J259"/>
  <c r="J253"/>
  <c r="J252"/>
  <c r="BK242"/>
  <c r="J234"/>
  <c r="J198"/>
  <c r="BK195"/>
  <c r="J183"/>
  <c r="BK159"/>
  <c r="J261"/>
  <c r="J256"/>
  <c r="BK246"/>
  <c r="BK201"/>
  <c r="BK199"/>
  <c r="BK196"/>
  <c r="J195"/>
  <c r="BK170"/>
  <c r="BK162"/>
  <c r="BK143"/>
  <c r="J142"/>
  <c i="3" r="BK235"/>
  <c r="BK230"/>
  <c r="BK227"/>
  <c r="J225"/>
  <c r="BK223"/>
  <c r="J214"/>
  <c r="J211"/>
  <c r="J205"/>
  <c r="BK204"/>
  <c r="J203"/>
  <c r="J199"/>
  <c r="J198"/>
  <c r="J197"/>
  <c r="J188"/>
  <c r="BK187"/>
  <c r="J180"/>
  <c r="BK178"/>
  <c r="J172"/>
  <c r="BK168"/>
  <c r="BK164"/>
  <c r="J162"/>
  <c r="BK160"/>
  <c r="J158"/>
  <c r="J150"/>
  <c r="J138"/>
  <c r="J136"/>
  <c r="BK134"/>
  <c r="BK132"/>
  <c i="2" r="J247"/>
  <c r="J228"/>
  <c r="J227"/>
  <c r="J211"/>
  <c r="J209"/>
  <c r="BK203"/>
  <c r="J202"/>
  <c r="J201"/>
  <c r="J184"/>
  <c r="J170"/>
  <c r="J168"/>
  <c r="J166"/>
  <c r="BK165"/>
  <c r="BK163"/>
  <c i="1" r="AS94"/>
  <c i="3" r="J256"/>
  <c r="BK254"/>
  <c r="BK217"/>
  <c r="J215"/>
  <c r="BK211"/>
  <c r="J186"/>
  <c r="J185"/>
  <c r="J170"/>
  <c r="BK166"/>
  <c r="BK157"/>
  <c r="J154"/>
  <c i="2" r="J244"/>
  <c r="J236"/>
  <c r="BK225"/>
  <c r="BK217"/>
  <c r="BK214"/>
  <c r="BK213"/>
  <c r="BK206"/>
  <c r="J200"/>
  <c r="BK166"/>
  <c r="J163"/>
  <c r="J144"/>
  <c r="J140"/>
  <c r="BK132"/>
  <c i="3" r="BK208"/>
  <c r="BK206"/>
  <c r="BK200"/>
  <c r="BK196"/>
  <c r="J192"/>
  <c r="J191"/>
  <c r="J181"/>
  <c r="J160"/>
  <c r="J147"/>
  <c i="2" r="J274"/>
  <c r="BK271"/>
  <c r="J269"/>
  <c r="J265"/>
  <c r="J262"/>
  <c r="J242"/>
  <c r="J240"/>
  <c r="J238"/>
  <c r="J237"/>
  <c r="BK221"/>
  <c r="BK197"/>
  <c r="J176"/>
  <c r="BK174"/>
  <c r="J147"/>
  <c r="J136"/>
  <c r="J134"/>
  <c r="J132"/>
  <c i="3" r="J194"/>
  <c r="BK191"/>
  <c r="J190"/>
  <c r="BK188"/>
  <c r="J183"/>
  <c r="BK181"/>
  <c r="BK176"/>
  <c r="J165"/>
  <c r="BK163"/>
  <c r="BK162"/>
  <c r="BK161"/>
  <c r="J159"/>
  <c r="J157"/>
  <c r="BK151"/>
  <c i="2" r="BK247"/>
  <c r="J246"/>
  <c r="BK244"/>
  <c r="BK238"/>
  <c r="BK236"/>
  <c r="BK232"/>
  <c r="J231"/>
  <c r="BK226"/>
  <c r="J208"/>
  <c r="BK178"/>
  <c r="BK157"/>
  <c r="BK154"/>
  <c i="3" r="BK183"/>
  <c r="BK180"/>
  <c r="BK174"/>
  <c r="BK172"/>
  <c r="J166"/>
  <c i="2" r="BK259"/>
  <c r="J258"/>
  <c r="J255"/>
  <c r="BK233"/>
  <c r="J225"/>
  <c r="J215"/>
  <c r="J206"/>
  <c r="J187"/>
  <c r="BK183"/>
  <c r="BK181"/>
  <c r="BK180"/>
  <c r="BK168"/>
  <c r="J165"/>
  <c r="J149"/>
  <c r="BK147"/>
  <c r="BK145"/>
  <c i="3" r="BK213"/>
  <c r="BK209"/>
  <c r="J168"/>
  <c r="J164"/>
  <c r="BK154"/>
  <c r="J149"/>
  <c r="BK136"/>
  <c i="2" r="BK267"/>
  <c r="BK264"/>
  <c r="J264"/>
  <c r="J260"/>
  <c r="J257"/>
  <c r="BK255"/>
  <c r="J254"/>
  <c r="J239"/>
  <c r="BK237"/>
  <c r="BK240"/>
  <c r="J230"/>
  <c r="J204"/>
  <c r="J191"/>
  <c r="BK186"/>
  <c r="J185"/>
  <c r="BK184"/>
  <c r="J180"/>
  <c r="J164"/>
  <c r="BK140"/>
  <c r="BK274"/>
  <c r="BK269"/>
  <c r="BK265"/>
  <c r="BK254"/>
  <c r="BK248"/>
  <c r="J226"/>
  <c r="BK202"/>
  <c r="BK190"/>
  <c r="J189"/>
  <c r="J161"/>
  <c r="J158"/>
  <c r="J145"/>
  <c r="BK144"/>
  <c r="J143"/>
  <c r="BK142"/>
  <c r="BK136"/>
  <c i="3" r="J174"/>
  <c i="2" r="J232"/>
  <c r="J214"/>
  <c r="J203"/>
  <c r="J196"/>
  <c r="BK192"/>
  <c r="BK191"/>
  <c r="J190"/>
  <c r="BK185"/>
  <c r="BK161"/>
  <c r="BK138"/>
  <c r="BK261"/>
  <c r="BK239"/>
  <c r="BK235"/>
  <c r="BK227"/>
  <c r="BK211"/>
  <c r="J205"/>
  <c r="BK204"/>
  <c r="BK200"/>
  <c r="BK194"/>
  <c r="J192"/>
  <c r="J174"/>
  <c r="BK160"/>
  <c r="BK158"/>
  <c r="J154"/>
  <c r="J151"/>
  <c r="BK150"/>
  <c r="J138"/>
  <c l="1" r="BK167"/>
  <c r="J167"/>
  <c r="J101"/>
  <c r="BK210"/>
  <c r="J210"/>
  <c r="J105"/>
  <c r="P167"/>
  <c r="P156"/>
  <c r="R210"/>
  <c r="BK131"/>
  <c r="J131"/>
  <c r="J98"/>
  <c r="R167"/>
  <c r="R156"/>
  <c r="BK207"/>
  <c r="J207"/>
  <c r="J104"/>
  <c r="P229"/>
  <c r="BK193"/>
  <c r="J193"/>
  <c r="J103"/>
  <c r="T207"/>
  <c r="R229"/>
  <c r="P131"/>
  <c r="P130"/>
  <c r="P193"/>
  <c r="T167"/>
  <c r="T156"/>
  <c r="R207"/>
  <c r="P210"/>
  <c r="T229"/>
  <c r="R182"/>
  <c r="R241"/>
  <c r="R193"/>
  <c r="T210"/>
  <c r="T182"/>
  <c r="T241"/>
  <c r="R131"/>
  <c r="R130"/>
  <c r="P182"/>
  <c r="P241"/>
  <c r="BK182"/>
  <c r="J182"/>
  <c r="J102"/>
  <c r="P207"/>
  <c r="BK229"/>
  <c r="J229"/>
  <c r="J106"/>
  <c r="T131"/>
  <c r="T130"/>
  <c r="T193"/>
  <c r="BK241"/>
  <c r="J241"/>
  <c r="J107"/>
  <c i="3" r="BK131"/>
  <c r="J131"/>
  <c r="J98"/>
  <c r="P131"/>
  <c r="P130"/>
  <c r="R131"/>
  <c r="R130"/>
  <c r="T131"/>
  <c r="T130"/>
  <c r="BK167"/>
  <c r="J167"/>
  <c r="J101"/>
  <c r="P167"/>
  <c r="P156"/>
  <c r="R167"/>
  <c r="R156"/>
  <c r="T167"/>
  <c r="T156"/>
  <c r="BK182"/>
  <c r="J182"/>
  <c r="J102"/>
  <c r="P182"/>
  <c r="R182"/>
  <c r="T182"/>
  <c r="BK193"/>
  <c r="J193"/>
  <c r="J103"/>
  <c r="P193"/>
  <c r="R193"/>
  <c r="T193"/>
  <c r="BK207"/>
  <c r="J207"/>
  <c r="J104"/>
  <c r="P207"/>
  <c r="R207"/>
  <c r="T207"/>
  <c r="BK210"/>
  <c r="J210"/>
  <c r="J105"/>
  <c r="P210"/>
  <c r="R210"/>
  <c r="T210"/>
  <c r="BK229"/>
  <c r="J229"/>
  <c r="J106"/>
  <c r="P229"/>
  <c r="R229"/>
  <c r="T229"/>
  <c r="BK241"/>
  <c r="J241"/>
  <c r="J107"/>
  <c r="P241"/>
  <c r="R241"/>
  <c r="T241"/>
  <c i="2" r="BE143"/>
  <c r="BE190"/>
  <c r="BE198"/>
  <c r="BE206"/>
  <c r="BE228"/>
  <c r="BE233"/>
  <c r="BE240"/>
  <c r="BE262"/>
  <c i="3" r="BE147"/>
  <c i="2" r="F125"/>
  <c r="BE145"/>
  <c r="BE149"/>
  <c r="BE200"/>
  <c r="BE242"/>
  <c r="BE248"/>
  <c r="BE162"/>
  <c r="BE164"/>
  <c r="BE166"/>
  <c r="BE180"/>
  <c r="BE187"/>
  <c r="BE208"/>
  <c r="BE234"/>
  <c r="BE246"/>
  <c r="BE252"/>
  <c r="BE271"/>
  <c r="F92"/>
  <c r="BE142"/>
  <c r="BE201"/>
  <c r="BE231"/>
  <c r="BE232"/>
  <c r="BE244"/>
  <c i="3" r="E85"/>
  <c r="J126"/>
  <c r="BE134"/>
  <c r="BE140"/>
  <c r="BE194"/>
  <c i="2" r="BE253"/>
  <c r="BK153"/>
  <c r="J153"/>
  <c r="J99"/>
  <c r="BK273"/>
  <c r="J273"/>
  <c r="J109"/>
  <c i="3" r="BE132"/>
  <c r="BE142"/>
  <c r="BE166"/>
  <c i="2" r="J89"/>
  <c r="J126"/>
  <c r="BE151"/>
  <c r="BE176"/>
  <c r="BE217"/>
  <c r="BE251"/>
  <c i="3" r="BE163"/>
  <c r="BE164"/>
  <c r="BE176"/>
  <c r="BE184"/>
  <c i="2" r="BE150"/>
  <c r="BE159"/>
  <c r="BE174"/>
  <c r="BE203"/>
  <c r="BE209"/>
  <c r="BE227"/>
  <c i="3" r="BE150"/>
  <c r="BE168"/>
  <c r="BE170"/>
  <c r="BE180"/>
  <c r="BE189"/>
  <c i="2" r="E85"/>
  <c r="BE138"/>
  <c r="BE170"/>
  <c r="BE195"/>
  <c r="BE205"/>
  <c r="BE267"/>
  <c r="BE274"/>
  <c i="3" r="BE157"/>
  <c r="BE158"/>
  <c r="BE174"/>
  <c i="2" r="BE147"/>
  <c r="BE178"/>
  <c r="BE238"/>
  <c r="BE258"/>
  <c i="3" r="BE172"/>
  <c r="BE202"/>
  <c r="BE219"/>
  <c r="BE253"/>
  <c i="2" r="BE132"/>
  <c r="BE161"/>
  <c r="BE197"/>
  <c r="BE204"/>
  <c r="BE215"/>
  <c r="BE219"/>
  <c r="BE221"/>
  <c r="BE236"/>
  <c r="BE260"/>
  <c i="3" r="BE143"/>
  <c r="BE145"/>
  <c r="BE154"/>
  <c r="BE181"/>
  <c r="BE183"/>
  <c r="BE238"/>
  <c r="BE264"/>
  <c i="2" r="BE136"/>
  <c r="BE202"/>
  <c r="BE225"/>
  <c r="BE247"/>
  <c i="3" r="J89"/>
  <c r="F126"/>
  <c r="BE244"/>
  <c i="2" r="BE181"/>
  <c r="BE184"/>
  <c r="BE185"/>
  <c r="BE188"/>
  <c r="BE196"/>
  <c r="BE199"/>
  <c r="BE237"/>
  <c r="BE255"/>
  <c i="3" r="F125"/>
  <c r="BE138"/>
  <c r="BE144"/>
  <c r="BE205"/>
  <c r="BE223"/>
  <c r="BE231"/>
  <c r="BE234"/>
  <c i="2" r="BE154"/>
  <c r="BE163"/>
  <c r="BE168"/>
  <c r="BE172"/>
  <c r="BE183"/>
  <c r="BE194"/>
  <c r="BE256"/>
  <c r="BE261"/>
  <c r="BE264"/>
  <c i="3" r="BE211"/>
  <c r="BE217"/>
  <c r="BE221"/>
  <c r="BE226"/>
  <c r="BE228"/>
  <c r="BE235"/>
  <c r="BE236"/>
  <c r="BE246"/>
  <c r="BE247"/>
  <c r="BE250"/>
  <c r="BE251"/>
  <c r="BE255"/>
  <c r="BE258"/>
  <c i="2" r="BE134"/>
  <c r="BE144"/>
  <c r="BE157"/>
  <c r="BE189"/>
  <c r="BE239"/>
  <c r="BE250"/>
  <c r="BE257"/>
  <c i="3" r="BE136"/>
  <c r="BE165"/>
  <c r="BE187"/>
  <c r="BE191"/>
  <c r="BE197"/>
  <c r="BE198"/>
  <c r="BE206"/>
  <c r="BE208"/>
  <c r="BE209"/>
  <c r="BE225"/>
  <c r="BE227"/>
  <c r="BE230"/>
  <c r="BE232"/>
  <c r="BE233"/>
  <c r="BE237"/>
  <c r="BE256"/>
  <c i="2" r="BE158"/>
  <c r="BE165"/>
  <c r="BE192"/>
  <c r="BE211"/>
  <c r="BE213"/>
  <c r="BE214"/>
  <c r="BE223"/>
  <c r="BE226"/>
  <c r="BE254"/>
  <c r="BE259"/>
  <c i="3" r="BE149"/>
  <c r="BE151"/>
  <c r="BE161"/>
  <c r="BE162"/>
  <c r="BE178"/>
  <c r="BE185"/>
  <c r="BE186"/>
  <c r="BE188"/>
  <c r="BE190"/>
  <c r="BE200"/>
  <c r="BE204"/>
  <c r="BE213"/>
  <c r="BE215"/>
  <c r="BE239"/>
  <c r="BE242"/>
  <c r="BE248"/>
  <c r="BE252"/>
  <c r="BE254"/>
  <c r="BE260"/>
  <c r="BE262"/>
  <c r="BE269"/>
  <c r="BE271"/>
  <c r="BE274"/>
  <c i="2" r="BE140"/>
  <c r="BE160"/>
  <c r="BE186"/>
  <c r="BE191"/>
  <c r="BE230"/>
  <c r="BE235"/>
  <c r="BE265"/>
  <c r="BE269"/>
  <c i="3" r="BE159"/>
  <c r="BE160"/>
  <c r="BE192"/>
  <c r="BE195"/>
  <c r="BE196"/>
  <c r="BE199"/>
  <c r="BE201"/>
  <c r="BE203"/>
  <c r="BE214"/>
  <c r="BE240"/>
  <c r="BE257"/>
  <c r="BE259"/>
  <c r="BE261"/>
  <c r="BE265"/>
  <c r="BE267"/>
  <c r="BK153"/>
  <c r="J153"/>
  <c r="J99"/>
  <c r="BK273"/>
  <c r="J273"/>
  <c r="J109"/>
  <c i="2" r="J34"/>
  <c i="1" r="AW95"/>
  <c i="2" r="F37"/>
  <c i="1" r="BD95"/>
  <c i="3" r="F34"/>
  <c i="1" r="BA96"/>
  <c i="3" r="F35"/>
  <c i="1" r="BB96"/>
  <c i="2" r="F36"/>
  <c i="1" r="BC95"/>
  <c i="3" r="F37"/>
  <c i="1" r="BD96"/>
  <c i="2" r="F35"/>
  <c i="1" r="BB95"/>
  <c i="2" r="F34"/>
  <c i="1" r="BA95"/>
  <c i="3" r="F36"/>
  <c i="1" r="BC96"/>
  <c i="3" r="J34"/>
  <c i="1" r="AW96"/>
  <c i="3" l="1" r="R129"/>
  <c i="2" r="R129"/>
  <c i="3" r="P129"/>
  <c i="1" r="AU96"/>
  <c i="3" r="T129"/>
  <c i="2" r="T129"/>
  <c r="P129"/>
  <c i="1" r="AU95"/>
  <c i="2" r="BK130"/>
  <c r="BK272"/>
  <c r="J272"/>
  <c r="J108"/>
  <c i="3" r="BK130"/>
  <c r="J130"/>
  <c r="J97"/>
  <c r="BK272"/>
  <c r="J272"/>
  <c r="J108"/>
  <c i="1" r="BC94"/>
  <c r="W32"/>
  <c r="BA94"/>
  <c r="AW94"/>
  <c r="AK30"/>
  <c i="3" r="F33"/>
  <c i="1" r="AZ96"/>
  <c r="BB94"/>
  <c r="W31"/>
  <c r="BD94"/>
  <c r="W33"/>
  <c i="3" r="J33"/>
  <c i="1" r="AV96"/>
  <c r="AT96"/>
  <c i="2" r="F33"/>
  <c i="1" r="AZ95"/>
  <c i="2" r="J33"/>
  <c i="1" r="AV95"/>
  <c r="AT95"/>
  <c i="3" l="1" r="BK156"/>
  <c r="J156"/>
  <c r="J100"/>
  <c i="2" r="J130"/>
  <c r="J97"/>
  <c r="BK156"/>
  <c r="J156"/>
  <c r="J100"/>
  <c i="3" r="BK129"/>
  <c r="J129"/>
  <c r="J96"/>
  <c i="1" r="AZ94"/>
  <c r="W29"/>
  <c r="AU94"/>
  <c r="W30"/>
  <c r="AX94"/>
  <c r="AY94"/>
  <c i="2" l="1" r="BK129"/>
  <c r="J129"/>
  <c r="J30"/>
  <c i="1" r="AG95"/>
  <c r="AN95"/>
  <c r="AV94"/>
  <c r="AK29"/>
  <c i="3" r="J30"/>
  <c i="1" r="AG96"/>
  <c r="AN96"/>
  <c i="2" l="1" r="J39"/>
  <c r="J96"/>
  <c i="3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<sst xmlns="http://schemas.openxmlformats.org/spreadsheetml/2006/main">
  <si>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</si>
  <si>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</si>
  <si>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</si>
  <si>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</si>
  <si>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{425c1ab0-f3d2-482a-87a8-02c7c38771b0}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</si>
  <si>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</si>
  <si>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</si>
  <si>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</si>
  <si>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</si>
  <si>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</si>
  <si>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</si>
  <si>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</si>
  <si>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</si>
  <si>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</si>
  <si>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invalidovny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</si>
  <si>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</si>
  <si>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</si>
  <si>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NOVOSTAVBA DVOU RODINNÝCH DOMŮ - TRANSFORMACE ÚSP PRO MLÁDEŽ KVASINY</t>
  </si>
  <si>
    <t>0,1</t>
  </si>
  <si>
    <t>KSO:</t>
  </si>
  <si>
    <t>CC-CZ:</t>
  </si>
  <si>
    <t>1</t>
  </si>
  <si>
    <t>Místo:</t>
  </si>
  <si>
    <t>Častolovice</t>
  </si>
  <si>
    <t>Datum:</t>
  </si>
  <si>
    <t>15. 5. 2017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</si>
  <si>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</si>
  <si>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</si>
  <si>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</si>
  <si>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</si>
  <si>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</si>
  <si>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</si>
  <si>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</si>
  <si>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</si>
  <si>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</si>
  <si>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Ondřej Zikán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</si>
  <si>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</si>
  <si>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</si>
  <si>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</si>
  <si>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</si>
  <si>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</si>
  <si>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</si>
  <si>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</si>
  <si>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</si>
  <si>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</si>
  <si>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</si>
  <si>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</si>
  <si>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</si>
  <si>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</si>
  <si>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</si>
  <si>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</si>
  <si>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</si>
  <si>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</si>
  <si>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</si>
  <si>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</si>
  <si>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</si>
  <si>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</si>
  <si>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</si>
  <si>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</si>
  <si>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</si>
  <si>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</si>
  <si>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</si>
  <si>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</si>
  <si>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</si>
  <si>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</si>
  <si>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</si>
  <si>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</si>
  <si>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</si>
  <si>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</si>
  <si>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</si>
  <si>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</si>
  <si>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</si>
  <si>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</si>
  <si>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</si>
  <si>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</si>
  <si>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</si>
  <si>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</si>
  <si>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</si>
  <si>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</si>
  <si>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</si>
  <si>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</si>
  <si>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</si>
  <si>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</si>
  <si>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</si>
  <si>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RD1</t>
  </si>
  <si>
    <t>D.1.4.b. PLYNOVÁ ZAŘÍZENÍ A VYTÁPĚNÍ - RD1</t>
  </si>
  <si>
    <t>STA</t>
  </si>
  <si>
    <t>{f1045dd6-c6c3-492e-8e18-2852d07d9ba2}</t>
  </si>
  <si>
    <t>2</t>
  </si>
  <si>
    <t>RD2</t>
  </si>
  <si>
    <t>D.1.4.b. PLYNOVÁ ZAŘÍZENÍ A VYTÁPĚNÍ - RD2</t>
  </si>
  <si>
    <t>{c79ad2af-de1b-4350-8129-37dc0d694d1f}</t>
  </si>
  <si>
    <t>KRYCÍ LIST SOUPISU PRACÍ</t>
  </si>
  <si>
    <t>Objekt:</t>
  </si>
  <si>
    <t>RD1 - D.1.4.b. PLYNOVÁ ZAŘÍZENÍ A VYTÁPĚNÍ - RD1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</si>
  <si>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</si>
  <si>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</si>
  <si>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</si>
  <si>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</si>
  <si>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</si>
  <si>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</si>
  <si>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</si>
  <si>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</si>
  <si>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>PSV - Práce a dodávky PSV</t>
  </si>
  <si>
    <t xml:space="preserve">    713 - Izolace tepelné</t>
  </si>
  <si>
    <t xml:space="preserve">    723 - Zdravotechnika -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</si>
  <si>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</si>
  <si>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</si>
  <si>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</si>
  <si>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topení, armatury</t>
  </si>
  <si>
    <t xml:space="preserve">    735 - Ústřední vytápění - otopná tělesa</t>
  </si>
  <si>
    <t xml:space="preserve">    783 - Ostatní</t>
  </si>
  <si>
    <t xml:space="preserve">      01 - Projektová dokumentace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</si>
  <si>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</si>
  <si>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</si>
  <si>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</si>
  <si>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</si>
  <si>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</si>
  <si>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</si>
  <si>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</si>
  <si>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</si>
  <si>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</si>
  <si>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</si>
  <si>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</si>
  <si>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</si>
  <si>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</si>
  <si>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</si>
  <si>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</si>
  <si>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</si>
  <si>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</si>
  <si>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132201101</t>
  </si>
  <si>
    <t>Hloubení rýh š do 600 mm v hornině tř. 3 objemu do 100 m3 - spodní vrstvy</t>
  </si>
  <si>
    <t>m3</t>
  </si>
  <si>
    <t>4</t>
  </si>
  <si>
    <t>-880092746</t>
  </si>
  <si>
    <t>VV</t>
  </si>
  <si>
    <t>23*0,4*0,5</t>
  </si>
  <si>
    <t>132301101</t>
  </si>
  <si>
    <t>Hloubení rýh š do 600 mm v hornině tř. 4 objemu do 100 m3 - odstranění štěrkodrti</t>
  </si>
  <si>
    <t>-2042623554</t>
  </si>
  <si>
    <t>23*0,4*0,3</t>
  </si>
  <si>
    <t>3</t>
  </si>
  <si>
    <t>151101201</t>
  </si>
  <si>
    <t>Zřízení příložného pažení stěn výkopu hl do 4 m</t>
  </si>
  <si>
    <t>m2</t>
  </si>
  <si>
    <t>-1669093522</t>
  </si>
  <si>
    <t>23*2</t>
  </si>
  <si>
    <t>151101211</t>
  </si>
  <si>
    <t>Odstranění příložného pažení stěn hl do 4 m</t>
  </si>
  <si>
    <t>930603438</t>
  </si>
  <si>
    <t>5</t>
  </si>
  <si>
    <t>161101101</t>
  </si>
  <si>
    <t>Svislé přemístění výkopku z horniny tř. 1 až 4 hl výkopu do 2,5 m</t>
  </si>
  <si>
    <t>554289667</t>
  </si>
  <si>
    <t>4,6+2,76</t>
  </si>
  <si>
    <t>6</t>
  </si>
  <si>
    <t>162701105</t>
  </si>
  <si>
    <t>Vodorovné přemístění do 10000 m výkopku z horniny tř. 1 až 4 - spodní vrstvy</t>
  </si>
  <si>
    <t>-416200898</t>
  </si>
  <si>
    <t>7</t>
  </si>
  <si>
    <t>171201201</t>
  </si>
  <si>
    <t>Uložení sypaniny na skládky</t>
  </si>
  <si>
    <t>-1560107714</t>
  </si>
  <si>
    <t>8</t>
  </si>
  <si>
    <t>171201202</t>
  </si>
  <si>
    <t>Skladné</t>
  </si>
  <si>
    <t>476522594</t>
  </si>
  <si>
    <t>9</t>
  </si>
  <si>
    <t>174101101</t>
  </si>
  <si>
    <t>Zásyp jam, šachet rýh nebo kolem objektů sypaninou se zhutněním - navážkou</t>
  </si>
  <si>
    <t>-1547842196</t>
  </si>
  <si>
    <t>23*0,4*0,4</t>
  </si>
  <si>
    <t>175101101</t>
  </si>
  <si>
    <t>Obsyp potrubí bez prohození sypaniny z hornin tř. 1 až 4 uloženým do 3 m od kraje výkopu</t>
  </si>
  <si>
    <t>814180634</t>
  </si>
  <si>
    <t>11</t>
  </si>
  <si>
    <t>M</t>
  </si>
  <si>
    <t>583X01</t>
  </si>
  <si>
    <t>vyhledávací vodič CYKY 2,5mm</t>
  </si>
  <si>
    <t>m</t>
  </si>
  <si>
    <t>-1575560557</t>
  </si>
  <si>
    <t>12</t>
  </si>
  <si>
    <t>583X02</t>
  </si>
  <si>
    <t>ochranná folie plynovodu šířky 300mm oranžová</t>
  </si>
  <si>
    <t>-1828444553</t>
  </si>
  <si>
    <t>13</t>
  </si>
  <si>
    <t>583313400</t>
  </si>
  <si>
    <t>kamenivo těžené drobné frakce 0-4 třída A</t>
  </si>
  <si>
    <t>t</t>
  </si>
  <si>
    <t>808605565</t>
  </si>
  <si>
    <t>7,36*1,7</t>
  </si>
  <si>
    <t>Vodorovné konstrukce</t>
  </si>
  <si>
    <t>14</t>
  </si>
  <si>
    <t>451573111</t>
  </si>
  <si>
    <t>Lože pod potrubí otevřený výkop ze štěrkopísku</t>
  </si>
  <si>
    <t>-1126383907</t>
  </si>
  <si>
    <t>23*0,4*0,1</t>
  </si>
  <si>
    <t>PSV</t>
  </si>
  <si>
    <t>Práce a dodávky PSV</t>
  </si>
  <si>
    <t>722176114</t>
  </si>
  <si>
    <t>Montáž potrubí plastové spojované svary polyfuzně D 32 mm</t>
  </si>
  <si>
    <t>16</t>
  </si>
  <si>
    <t>-760105043</t>
  </si>
  <si>
    <t>722176117</t>
  </si>
  <si>
    <t>Montáž potrubí plastové spojované svary polyfuzně D 50 mm</t>
  </si>
  <si>
    <t>176878915</t>
  </si>
  <si>
    <t>17</t>
  </si>
  <si>
    <t>722176117.1</t>
  </si>
  <si>
    <t>Montáž tvarovky plastové spojované svary polyfuzně D 32 mm</t>
  </si>
  <si>
    <t>kus</t>
  </si>
  <si>
    <t>-1793915628</t>
  </si>
  <si>
    <t>18</t>
  </si>
  <si>
    <t>723160204</t>
  </si>
  <si>
    <t>Přípojka k plynoměru spojované na závit bez ochozu G 1</t>
  </si>
  <si>
    <t>1902838041</t>
  </si>
  <si>
    <t>19</t>
  </si>
  <si>
    <t>723160334</t>
  </si>
  <si>
    <t>Rozpěrka přípojek plynoměru G 1 - 250mm</t>
  </si>
  <si>
    <t>1290827414</t>
  </si>
  <si>
    <t>20</t>
  </si>
  <si>
    <t>723170114</t>
  </si>
  <si>
    <t>Potrubí plynové plastové Pe 100, PN 0,4 MPa, D 32 x 3,0 mm spojované elektrotvarovkami opláštěné potrubí</t>
  </si>
  <si>
    <t>-856139271</t>
  </si>
  <si>
    <t>723170116</t>
  </si>
  <si>
    <t>Potrubí plynové plastové Pe 100, PN 0,4 MPa, D 50 x 4,6 mm spojované elektrotvarovkami - ochranné potrubí</t>
  </si>
  <si>
    <t>-1473143971</t>
  </si>
  <si>
    <t>22</t>
  </si>
  <si>
    <t>PSVXP01</t>
  </si>
  <si>
    <t>Elektrotvarovka - koleno PE32 / 90°</t>
  </si>
  <si>
    <t>32</t>
  </si>
  <si>
    <t>489125869</t>
  </si>
  <si>
    <t>23</t>
  </si>
  <si>
    <t>PSVXP02</t>
  </si>
  <si>
    <t>Tvarovka přechodová závitová PE 100 32*3,0 / DN25</t>
  </si>
  <si>
    <t>386229513</t>
  </si>
  <si>
    <t>24</t>
  </si>
  <si>
    <t>PSVXP03</t>
  </si>
  <si>
    <t>Tvarovka přechodová navařovací PE 100 32*3,0 / DN25 zemní standardní</t>
  </si>
  <si>
    <t>-2008828450</t>
  </si>
  <si>
    <t>713</t>
  </si>
  <si>
    <t>Izolace tepelné</t>
  </si>
  <si>
    <t>25</t>
  </si>
  <si>
    <t>713463131</t>
  </si>
  <si>
    <t>Montáž izolace tepelné potrubí potrubními pouzdry bez úpravy slepenými 1x tl izolace do 25 mm</t>
  </si>
  <si>
    <t>-1621845417</t>
  </si>
  <si>
    <t>148,2+31,2+15,6+78+7,8</t>
  </si>
  <si>
    <t>26</t>
  </si>
  <si>
    <t>283771010</t>
  </si>
  <si>
    <t>izolace potrubí návleková z pěněného polyethylenu 18 x 9 mm</t>
  </si>
  <si>
    <t>1904940621</t>
  </si>
  <si>
    <t>114*1,3 'Přepočtené koeficientem množství</t>
  </si>
  <si>
    <t>27</t>
  </si>
  <si>
    <t>283771040</t>
  </si>
  <si>
    <t>izolace potrubí návleková z pěněného polyethylenu 22 x 13 mm</t>
  </si>
  <si>
    <t>-1651218092</t>
  </si>
  <si>
    <t>24*1,3 'Přepočtené koeficientem množství</t>
  </si>
  <si>
    <t>28</t>
  </si>
  <si>
    <t>283770450</t>
  </si>
  <si>
    <t>izolace potrubí návleková z pěněného polyethylenu 22 x 20 mm</t>
  </si>
  <si>
    <t>-1012622663</t>
  </si>
  <si>
    <t>12*1,3 'Přepočtené koeficientem množství</t>
  </si>
  <si>
    <t>29</t>
  </si>
  <si>
    <t>283771120</t>
  </si>
  <si>
    <t>izolace potrubí návleková z pěněného polyethylenu 28 x 13 mm</t>
  </si>
  <si>
    <t>736802742</t>
  </si>
  <si>
    <t>60*1,3 'Přepočtené koeficientem množství</t>
  </si>
  <si>
    <t>30</t>
  </si>
  <si>
    <t>283771160</t>
  </si>
  <si>
    <t>izolace potrubí návleková z pěněného polyethylenu 35 x 13 mm</t>
  </si>
  <si>
    <t>-1329181223</t>
  </si>
  <si>
    <t>6*1,3 'Přepočtené koeficientem množství</t>
  </si>
  <si>
    <t>31</t>
  </si>
  <si>
    <t>283771300</t>
  </si>
  <si>
    <t>spona na návlekovou izolaci</t>
  </si>
  <si>
    <t>-194646792</t>
  </si>
  <si>
    <t>283771350</t>
  </si>
  <si>
    <t>páska samolepící na návlekovou izolaci po 20 m</t>
  </si>
  <si>
    <t>-92237750</t>
  </si>
  <si>
    <t>723</t>
  </si>
  <si>
    <t>Zdravotechnika - plynovod</t>
  </si>
  <si>
    <t>33</t>
  </si>
  <si>
    <t>723111204</t>
  </si>
  <si>
    <t>Potrubí ocelové závitové černé bezešvé svařované běžné s gumovou izolací DN 25</t>
  </si>
  <si>
    <t>1786401118</t>
  </si>
  <si>
    <t>34</t>
  </si>
  <si>
    <t>723150366</t>
  </si>
  <si>
    <t>Chránička D 44,5x2,6 mm</t>
  </si>
  <si>
    <t>-426965746</t>
  </si>
  <si>
    <t>35</t>
  </si>
  <si>
    <t>723181024</t>
  </si>
  <si>
    <t>Potrubí měděné tvrdé spojované lisováním DN 25 ZTI</t>
  </si>
  <si>
    <t>1349063373</t>
  </si>
  <si>
    <t>36</t>
  </si>
  <si>
    <t>723230102</t>
  </si>
  <si>
    <t>Kulový uzávěr přímý PN 5 G 1/2 FF s protipožární armaturou a 2x vnitřním závitem</t>
  </si>
  <si>
    <t>-1587751281</t>
  </si>
  <si>
    <t>37</t>
  </si>
  <si>
    <t>723231164</t>
  </si>
  <si>
    <t>Kohout kulový přímý G 1" PN 42 do 185°C plnoprůtokový s koulí DADO vnitřní závit těžká řada</t>
  </si>
  <si>
    <t>894232452</t>
  </si>
  <si>
    <t>38</t>
  </si>
  <si>
    <t>723234311</t>
  </si>
  <si>
    <t>Regulátor tlaku plynu středotlaký jednostupňový výkon do 6 m3/hod pro zemní plyn</t>
  </si>
  <si>
    <t>-972481280</t>
  </si>
  <si>
    <t>39</t>
  </si>
  <si>
    <t>723PLX01</t>
  </si>
  <si>
    <t xml:space="preserve">Vstupní revize  plynovodu</t>
  </si>
  <si>
    <t>-1986857869</t>
  </si>
  <si>
    <t>40</t>
  </si>
  <si>
    <t>723PLX02</t>
  </si>
  <si>
    <t>Tlaková a pevnostní zkouška plynovodu</t>
  </si>
  <si>
    <t>-1488974811</t>
  </si>
  <si>
    <t>41</t>
  </si>
  <si>
    <t>723PLX03</t>
  </si>
  <si>
    <t>Přechodová tvarovka FE DN25 / Cu DN25</t>
  </si>
  <si>
    <t>1756048904</t>
  </si>
  <si>
    <t>42</t>
  </si>
  <si>
    <t>723PLX04</t>
  </si>
  <si>
    <t>Geodetické zaměření venkovního podzemního vedení domovního plynovodu</t>
  </si>
  <si>
    <t>sada</t>
  </si>
  <si>
    <t>1102698318</t>
  </si>
  <si>
    <t>731</t>
  </si>
  <si>
    <t>Ústřední vytápění - kotelny</t>
  </si>
  <si>
    <t>43</t>
  </si>
  <si>
    <t>731242142</t>
  </si>
  <si>
    <t>Montáž kotle ocelového nástěnného na plyn kondenzačního provedení turbo do 28 kW s ohřevem TeV vč. připojení na straně kondenzátu a na straně plynu</t>
  </si>
  <si>
    <t>-85979512</t>
  </si>
  <si>
    <t>44</t>
  </si>
  <si>
    <t>731XK101</t>
  </si>
  <si>
    <t xml:space="preserve">Montáž odkouření nástěnného kotle </t>
  </si>
  <si>
    <t>-1160334917</t>
  </si>
  <si>
    <t>45</t>
  </si>
  <si>
    <t>731XK102</t>
  </si>
  <si>
    <t>Tlaková a provozní zkouška odkouření vč. zkoužky plynotěsnosti a revize spalinové cesty</t>
  </si>
  <si>
    <t>-1318252167</t>
  </si>
  <si>
    <t>46</t>
  </si>
  <si>
    <t>731XK103</t>
  </si>
  <si>
    <t>Montáž regulace vč. seřízení a použitého materiálu</t>
  </si>
  <si>
    <t>-346831834</t>
  </si>
  <si>
    <t>47</t>
  </si>
  <si>
    <t>731XK104</t>
  </si>
  <si>
    <t>Uvedení do provozu plynového kotle vč. vstupní revize</t>
  </si>
  <si>
    <t>1207745525</t>
  </si>
  <si>
    <t>48</t>
  </si>
  <si>
    <t>731XKOT01</t>
  </si>
  <si>
    <t>Nástěnný plynový kondenzační kotel Q=19kW - 6,5-19,0kW s čidlem venkovní teploty pro ekvitermní regulaci a digitálním řídícím termostatem s týdenním programem a denním programem - viz. popis v technické zprávě</t>
  </si>
  <si>
    <t>2048666458</t>
  </si>
  <si>
    <t>49</t>
  </si>
  <si>
    <t>731XKOT02</t>
  </si>
  <si>
    <t>Stavební koncentrický systém odtahu spalin a přívodu spalovacího vzduchu - průchodka plochou střechou DN60/100 - viz. popis v technické zprávě</t>
  </si>
  <si>
    <t>1488942328</t>
  </si>
  <si>
    <t>50</t>
  </si>
  <si>
    <t>731XKOT03</t>
  </si>
  <si>
    <t>Stavební koncentrický systém odtahu spalin a přívodu spalovacího vzduchu - nadstřešní prodloužení délky 0,5m DN60/100 - viz. popis v technické zprávě</t>
  </si>
  <si>
    <t>-868165985</t>
  </si>
  <si>
    <t>51</t>
  </si>
  <si>
    <t>731XKOT04</t>
  </si>
  <si>
    <t>Stavební koncentrický systém odtahu spalin a přívodu spalovacího vzduchu - revizní kus přímý DN60/100 - viz. popis v technické zprávě</t>
  </si>
  <si>
    <t>-1667471811</t>
  </si>
  <si>
    <t>52</t>
  </si>
  <si>
    <t>731XKOT05</t>
  </si>
  <si>
    <t>Stavební koncentrický systém odtahu spalin a přívodu spalovacího vzduchu - trubka 1,0m dlouhá DN60/100 - viz. popis v technické zprávě</t>
  </si>
  <si>
    <t>1973378897</t>
  </si>
  <si>
    <t>53</t>
  </si>
  <si>
    <t>731XKOT06</t>
  </si>
  <si>
    <t>Stavební koncentrický systém odtahu spalin a přívodu spalovacího vzduchu - upevňovací třmen - viz. popis v technické zprávě</t>
  </si>
  <si>
    <t>-1492028075</t>
  </si>
  <si>
    <t>54</t>
  </si>
  <si>
    <t>731XKOT07</t>
  </si>
  <si>
    <t>Stavební koncentrický systém odtahu spalin a přívodu spalovacího vzduchu - koleno 90° - viz. popis v technické zprávě</t>
  </si>
  <si>
    <t>1117412217</t>
  </si>
  <si>
    <t>55</t>
  </si>
  <si>
    <t>731PX103</t>
  </si>
  <si>
    <t>Protipožární pěna těsnění prostupů požárních dělících konstrukcí</t>
  </si>
  <si>
    <t>994880339</t>
  </si>
  <si>
    <t>732</t>
  </si>
  <si>
    <t>Ústřední vytápění - strojovny</t>
  </si>
  <si>
    <t>56</t>
  </si>
  <si>
    <t>732211115</t>
  </si>
  <si>
    <t>Ohřívač stacionární zásobníkový s jedním výměníkem PN 0,6/1,0 o objemu 250 l v.pl. 1,45 m2 - viz. popis v technické zprávě</t>
  </si>
  <si>
    <t>2039608579</t>
  </si>
  <si>
    <t>57</t>
  </si>
  <si>
    <t>732331612</t>
  </si>
  <si>
    <t>Nádoba tlaková expanzní s membránou závitové připojení PN 0,6 o objemu 18 litrů - viz. popis v technické zprávě</t>
  </si>
  <si>
    <t>912593093</t>
  </si>
  <si>
    <t>733</t>
  </si>
  <si>
    <t>Ústřední vytápění - rozvodné potrubí</t>
  </si>
  <si>
    <t>58</t>
  </si>
  <si>
    <t>733222104</t>
  </si>
  <si>
    <t>Potrubí měděné polotvrdé spojované měkkým pájením D 22x1</t>
  </si>
  <si>
    <t>-1070611736</t>
  </si>
  <si>
    <t>12*1,2 'Přepočtené koeficientem množství</t>
  </si>
  <si>
    <t>59</t>
  </si>
  <si>
    <t>733224224</t>
  </si>
  <si>
    <t>Příplatek k potrubí měděnému za zhotovení přípojky z trubek měděných D 22x1</t>
  </si>
  <si>
    <t>1200544691</t>
  </si>
  <si>
    <t>60</t>
  </si>
  <si>
    <t>733291101</t>
  </si>
  <si>
    <t>Zkouška těsnosti potrubí měděné do D 35x1,5</t>
  </si>
  <si>
    <t>167970386</t>
  </si>
  <si>
    <t>61</t>
  </si>
  <si>
    <t>733322201</t>
  </si>
  <si>
    <t>Potrubí plastové z PE-X spojované kovovou objímkou D 17x2</t>
  </si>
  <si>
    <t>1933015944</t>
  </si>
  <si>
    <t>114*1,2 'Přepočtené koeficientem množství</t>
  </si>
  <si>
    <t>62</t>
  </si>
  <si>
    <t>733322202</t>
  </si>
  <si>
    <t>Potrubí plastové z PE-X spojované kovovou objímkou D 20x2</t>
  </si>
  <si>
    <t>-1197315441</t>
  </si>
  <si>
    <t>24*1,2 'Přepočtené koeficientem množství</t>
  </si>
  <si>
    <t>63</t>
  </si>
  <si>
    <t>733322203</t>
  </si>
  <si>
    <t>Potrubí plastové z PE-X spojované kovovou objímkou D 25x2,3</t>
  </si>
  <si>
    <t>1419513634</t>
  </si>
  <si>
    <t>60*1,2 'Přepočtené koeficientem množství</t>
  </si>
  <si>
    <t>64</t>
  </si>
  <si>
    <t>733322204</t>
  </si>
  <si>
    <t>Potrubí plastové z PE-X spojované kovovou objímkou D 32x2,9 systém Rehau - Has</t>
  </si>
  <si>
    <t>1577824858</t>
  </si>
  <si>
    <t>6*1,2 'Přepočtené koeficientem množství</t>
  </si>
  <si>
    <t>65</t>
  </si>
  <si>
    <t>733391101</t>
  </si>
  <si>
    <t>Zkouška těsnosti potrubí plastové do D 32x3,0</t>
  </si>
  <si>
    <t>-1598994502</t>
  </si>
  <si>
    <t>14,4+136,8+28,8+72+7,2</t>
  </si>
  <si>
    <t>66</t>
  </si>
  <si>
    <t>733PX101</t>
  </si>
  <si>
    <t>Topná zkouška, dilatační zkouška a uvedení systému do provozu</t>
  </si>
  <si>
    <t>h</t>
  </si>
  <si>
    <t>686425871</t>
  </si>
  <si>
    <t>67</t>
  </si>
  <si>
    <t>733PX102</t>
  </si>
  <si>
    <t>Stavební přípomoci a ostatní pomocné práce</t>
  </si>
  <si>
    <t>140020004</t>
  </si>
  <si>
    <t>68</t>
  </si>
  <si>
    <t>733PX103</t>
  </si>
  <si>
    <t>Přechodová tvarovka Cu 22x1 / PE-X 32x2,9</t>
  </si>
  <si>
    <t>863328338</t>
  </si>
  <si>
    <t>69</t>
  </si>
  <si>
    <t>733PX104</t>
  </si>
  <si>
    <t>Připojovací rohová garnitura otopných těles</t>
  </si>
  <si>
    <t>1437077912</t>
  </si>
  <si>
    <t>734</t>
  </si>
  <si>
    <t>Ústřední topení, armatury</t>
  </si>
  <si>
    <t>70</t>
  </si>
  <si>
    <t>734211120</t>
  </si>
  <si>
    <t>Ventil závitový odvzdušňovací G 1/2 PN 14 do 120°C automatický</t>
  </si>
  <si>
    <t>1875828857</t>
  </si>
  <si>
    <t>71</t>
  </si>
  <si>
    <t>734291123</t>
  </si>
  <si>
    <t>Kohout plnící a vypouštěcí G 1/2 PN 10 do 110°C závitový</t>
  </si>
  <si>
    <t>554268985</t>
  </si>
  <si>
    <t>72</t>
  </si>
  <si>
    <t>734291243</t>
  </si>
  <si>
    <t>Filtr závitový přímý G 3/4 PN 16 do 130°C s vnitřními závity</t>
  </si>
  <si>
    <t>788228106</t>
  </si>
  <si>
    <t>73</t>
  </si>
  <si>
    <t>734292773</t>
  </si>
  <si>
    <t>Kohout kulový přímý G 3/4 PN 42 do 185°C plnoprůtokový s koulí DADO vnitřní závit</t>
  </si>
  <si>
    <t>468948809</t>
  </si>
  <si>
    <t>74</t>
  </si>
  <si>
    <t>734ARX101</t>
  </si>
  <si>
    <t>H šroubení uzavírací s vypouštěním pro otopná tělesa se spodním připojením 1/2" rohové - viz. popis v technické zprávě</t>
  </si>
  <si>
    <t>162899175</t>
  </si>
  <si>
    <t>75</t>
  </si>
  <si>
    <t>734ARX102</t>
  </si>
  <si>
    <t>Svěrné šroubení pro plastové trubky PE-Xa 17*2 - viz. popis v technické zprávě</t>
  </si>
  <si>
    <t>-137915732</t>
  </si>
  <si>
    <t>76</t>
  </si>
  <si>
    <t>734ARX103</t>
  </si>
  <si>
    <t>Termostatická hlavice otopných těles s regulačním rozsahem 6°C - 28°C - viz. popis v technické zprávě</t>
  </si>
  <si>
    <t>1009122150</t>
  </si>
  <si>
    <t>77</t>
  </si>
  <si>
    <t>734ARX0101</t>
  </si>
  <si>
    <t>Radiátorový ventil termostatický pro koupelnová tělesa 1/2" rohový s přednastavením - viz. popis v technické zprávě</t>
  </si>
  <si>
    <t>300682800</t>
  </si>
  <si>
    <t>78</t>
  </si>
  <si>
    <t>734ARX0102</t>
  </si>
  <si>
    <t>Radiátorové šroubení uzavírací a regulační pro koupelnová tělesa 1/2" rohové s vypouštěním - viz. popis v technické zprávě</t>
  </si>
  <si>
    <t>1365932227</t>
  </si>
  <si>
    <t>79</t>
  </si>
  <si>
    <t>734ENX101</t>
  </si>
  <si>
    <t>Kulový kohout se zajištěním a vypouštěním pro expanzní nádoby 3/4"</t>
  </si>
  <si>
    <t>832661089</t>
  </si>
  <si>
    <t>80</t>
  </si>
  <si>
    <t>734ARX0201</t>
  </si>
  <si>
    <t>Omezovač teploty vratné teplonosné látky podlahového vytápění 1/2" pro regulaci výkonu podle omezované teploty vratné teplonosné látky ventilem s hlavicí, součástí dodávky je montážní skříň - viz. popis v technické zprávě</t>
  </si>
  <si>
    <t>850224241</t>
  </si>
  <si>
    <t>735</t>
  </si>
  <si>
    <t>Ústřední vytápění - otopná tělesa</t>
  </si>
  <si>
    <t>81</t>
  </si>
  <si>
    <t>735000912</t>
  </si>
  <si>
    <t>Vyregulování ventilu nebo kohoutu dvojregulačního s termostatickým ovládáním a regulačního šroubení</t>
  </si>
  <si>
    <t>-545619786</t>
  </si>
  <si>
    <t>6+1+2+2+1+4</t>
  </si>
  <si>
    <t>82</t>
  </si>
  <si>
    <t>735159210</t>
  </si>
  <si>
    <t>Montáž otopných těles panelových dvouřadých délky do 1140 mm vč. uchycení</t>
  </si>
  <si>
    <t>1203939014</t>
  </si>
  <si>
    <t>1+1+4</t>
  </si>
  <si>
    <t>83</t>
  </si>
  <si>
    <t>735159220</t>
  </si>
  <si>
    <t>Montáž otopných těles panelových dvouřadých délky do 1500 mm vč. uchycení</t>
  </si>
  <si>
    <t>-1429912233</t>
  </si>
  <si>
    <t>84</t>
  </si>
  <si>
    <t>735159230</t>
  </si>
  <si>
    <t>Montáž otopných těles panelových dvouřadých délky do 1980 mm vč. uchycení</t>
  </si>
  <si>
    <t>345815282</t>
  </si>
  <si>
    <t>85</t>
  </si>
  <si>
    <t>735159310</t>
  </si>
  <si>
    <t>Montáž otopných těles panelových třířadých délky do 1140 mm vč. uchycení</t>
  </si>
  <si>
    <t>-2130092972</t>
  </si>
  <si>
    <t>1+1</t>
  </si>
  <si>
    <t>86</t>
  </si>
  <si>
    <t>735159340</t>
  </si>
  <si>
    <t>Montáž otopných těles panelových třířadých délky do 2820 mm vč. uchycení</t>
  </si>
  <si>
    <t>-1974848873</t>
  </si>
  <si>
    <t>87</t>
  </si>
  <si>
    <t>735XOT010</t>
  </si>
  <si>
    <t>ocelové deskové těleso s pravým spodním připojením, zabzdovaným vnitřním propojovacím rozvodem, ventilovou vložkou, profilovanou čelní plochou typ21 V500 L1800 mm - viz. popis v technické zprávě</t>
  </si>
  <si>
    <t>-1498734332</t>
  </si>
  <si>
    <t>88</t>
  </si>
  <si>
    <t>735XOT011</t>
  </si>
  <si>
    <t>ocelové deskové těleso s pravým spodním připojením, zabzdovaným vnitřním propojovacím rozvodem, ventilovou vložkou, profilovanou čelní plochou typ21 V600 L1000 mm - viz. popis v technické zprávě</t>
  </si>
  <si>
    <t>495846036</t>
  </si>
  <si>
    <t>89</t>
  </si>
  <si>
    <t>735XOT012</t>
  </si>
  <si>
    <t>ocelové deskové těleso s pravým spodním připojením, zabzdovaným vnitřním propojovacím rozvodem, ventilovou vložkou, profilovanou čelní plochou typ21 V900 L1000 mm - viz. popis v technické zprávě</t>
  </si>
  <si>
    <t>804797990</t>
  </si>
  <si>
    <t>90</t>
  </si>
  <si>
    <t>735XOT013</t>
  </si>
  <si>
    <t>ocelové deskové těleso s pravým spodním připojením, zabzdovaným vnitřním propojovacím rozvodem, ventilovou vložkou, profilovanou čelní plochou typ22 V600 L800 mm - viz. popis v technické zprávě</t>
  </si>
  <si>
    <t>-141305628</t>
  </si>
  <si>
    <t>91</t>
  </si>
  <si>
    <t>735XOT014</t>
  </si>
  <si>
    <t>ocelové deskové těleso s pravým spodním připojením, zabzdovaným vnitřním propojovacím rozvodem, ventilovou vložkou, profilovanou čelní plochou typ22 V600 L1400 mm - viz. popis v technické zprávě</t>
  </si>
  <si>
    <t>-304659348</t>
  </si>
  <si>
    <t>92</t>
  </si>
  <si>
    <t>735XOT015</t>
  </si>
  <si>
    <t>ocelové deskové těleso s pravým spodním připojením, zabzdovaným vnitřním propojovacím rozvodem, ventilovou vložkou, profilovanou čelní plochou typ33 V600 L800 mm - viz. popis v technické zprávě</t>
  </si>
  <si>
    <t>1222127848</t>
  </si>
  <si>
    <t>93</t>
  </si>
  <si>
    <t>735XOT016</t>
  </si>
  <si>
    <t>ocelové deskové těleso s volitelným spodním připojením, zabzdovaným vnitřním propojovacím rozvodem, ventilovou vložkou, profilovanou čelní plochou typ33 V300 L1000 mm - viz. popis v technické zprávě</t>
  </si>
  <si>
    <t>1104582951</t>
  </si>
  <si>
    <t>94</t>
  </si>
  <si>
    <t>735XOT017</t>
  </si>
  <si>
    <t>ocelové deskové těleso s volitelným spodním připojením, zabzdovaným vnitřním propojovacím rozvodem, ventilovou vložkou, profilovanou čelní plochou typ33 V300 L2000 mm - viz. popis v technické zprávě</t>
  </si>
  <si>
    <t>1743052082</t>
  </si>
  <si>
    <t>95</t>
  </si>
  <si>
    <t>735164522</t>
  </si>
  <si>
    <t>Montáž otopného tělesa trubkového na stěny výšky tělesa přes 1340 mm vč. uchycení</t>
  </si>
  <si>
    <t>1311239795</t>
  </si>
  <si>
    <t>96</t>
  </si>
  <si>
    <t>735XOT0100</t>
  </si>
  <si>
    <t>otopné těleso trubkové koupelnové se spodním středovým připojením V1820 Š450 a zvětšenou výhřevnou plochou - viz. popis v technické zprávě</t>
  </si>
  <si>
    <t>-452925861</t>
  </si>
  <si>
    <t>97</t>
  </si>
  <si>
    <t>735XOT0110</t>
  </si>
  <si>
    <t>otopné těleso trubkové koupelnové se spodním středovým připojením V1820 Š750 a zvětšenou výhřevnou plochou - viz. popis v technické zprávě</t>
  </si>
  <si>
    <t>1583781763</t>
  </si>
  <si>
    <t>98</t>
  </si>
  <si>
    <t>735191905</t>
  </si>
  <si>
    <t>Odvzdušnění otopných těles</t>
  </si>
  <si>
    <t>2119103374</t>
  </si>
  <si>
    <t>99</t>
  </si>
  <si>
    <t>735191910</t>
  </si>
  <si>
    <t>Napuštění vody do otopných těles</t>
  </si>
  <si>
    <t>-1468857387</t>
  </si>
  <si>
    <t>735511008</t>
  </si>
  <si>
    <t>Podlahové vytápění systémová deska s výstupky a roztečí 50mm vč. kročelové izolace se spodní izolací, celková výška desky 50mm - viz. popis v technické zprávě</t>
  </si>
  <si>
    <t>1148526912</t>
  </si>
  <si>
    <t>11+7,7+11,5</t>
  </si>
  <si>
    <t>101</t>
  </si>
  <si>
    <t>735511019</t>
  </si>
  <si>
    <t>Podlahové vytápění potrubí rozvodné PE-X spojované kovovou objímkou D 17x2 - viz. popis v technické zprávě</t>
  </si>
  <si>
    <t>598171809</t>
  </si>
  <si>
    <t>80+52+80</t>
  </si>
  <si>
    <t>102</t>
  </si>
  <si>
    <t>735511062</t>
  </si>
  <si>
    <t>Podlahové vytápění okrajový izolační pruh dodávka a montáž</t>
  </si>
  <si>
    <t>-1769518221</t>
  </si>
  <si>
    <t>15+10+15</t>
  </si>
  <si>
    <t>103</t>
  </si>
  <si>
    <t>735511063</t>
  </si>
  <si>
    <t>Podlahové vytápění průchod dilatační spárou dodávka a montáž</t>
  </si>
  <si>
    <t>1132732443</t>
  </si>
  <si>
    <t>783</t>
  </si>
  <si>
    <t>Ostatní</t>
  </si>
  <si>
    <t>01</t>
  </si>
  <si>
    <t>Projektová dokumentace</t>
  </si>
  <si>
    <t>104</t>
  </si>
  <si>
    <t>01XPD</t>
  </si>
  <si>
    <t>Projektová dokumentace skutečného provedení stavby</t>
  </si>
  <si>
    <t>-1095290766</t>
  </si>
  <si>
    <t>RD2 - D.1.4.b. PLYNOVÁ ZAŘÍZENÍ A VYTÁPĚNÍ - RD2</t>
  </si>
  <si>
    <t>-1208608685</t>
  </si>
  <si>
    <t>13*0,4*0,5</t>
  </si>
  <si>
    <t>1831775532</t>
  </si>
  <si>
    <t>13*0,4*0,3</t>
  </si>
  <si>
    <t>-1692259631</t>
  </si>
  <si>
    <t>13*2</t>
  </si>
  <si>
    <t>1404613911</t>
  </si>
  <si>
    <t>-74821471</t>
  </si>
  <si>
    <t>2,6+1,56</t>
  </si>
  <si>
    <t>1310928389</t>
  </si>
  <si>
    <t>-980121153</t>
  </si>
  <si>
    <t>-1249809744</t>
  </si>
  <si>
    <t>1234929433</t>
  </si>
  <si>
    <t>13*0,4*0,4</t>
  </si>
  <si>
    <t>1670382545</t>
  </si>
  <si>
    <t>-87976346</t>
  </si>
  <si>
    <t>1140493818</t>
  </si>
  <si>
    <t>-309984449</t>
  </si>
  <si>
    <t>4,160*1,7</t>
  </si>
  <si>
    <t>1245419686</t>
  </si>
  <si>
    <t>13*0,4*0,1</t>
  </si>
  <si>
    <t>-1880535852</t>
  </si>
  <si>
    <t>1024809688</t>
  </si>
  <si>
    <t>1410646511</t>
  </si>
  <si>
    <t>8101333</t>
  </si>
  <si>
    <t>-1159473058</t>
  </si>
  <si>
    <t>-103029356</t>
  </si>
  <si>
    <t>-60117919</t>
  </si>
  <si>
    <t>1771541140</t>
  </si>
  <si>
    <t>431697595</t>
  </si>
  <si>
    <t>1745499647</t>
  </si>
  <si>
    <t>129819924</t>
  </si>
  <si>
    <t>124,8+31,2+15,6+62,4+7,8</t>
  </si>
  <si>
    <t>-1148927097</t>
  </si>
  <si>
    <t>96*1,3 'Přepočtené koeficientem množství</t>
  </si>
  <si>
    <t>-2032743138</t>
  </si>
  <si>
    <t>351101366</t>
  </si>
  <si>
    <t>789051139</t>
  </si>
  <si>
    <t>48*1,3 'Přepočtené koeficientem množství</t>
  </si>
  <si>
    <t>-739037193</t>
  </si>
  <si>
    <t>-1500839848</t>
  </si>
  <si>
    <t>388634763</t>
  </si>
  <si>
    <t>121085863</t>
  </si>
  <si>
    <t>-620663449</t>
  </si>
  <si>
    <t>897516236</t>
  </si>
  <si>
    <t>-1051008880</t>
  </si>
  <si>
    <t>1291727167</t>
  </si>
  <si>
    <t>853679879</t>
  </si>
  <si>
    <t>-371143294</t>
  </si>
  <si>
    <t>-244942900</t>
  </si>
  <si>
    <t>-353499562</t>
  </si>
  <si>
    <t>-1653639611</t>
  </si>
  <si>
    <t>-1853223047</t>
  </si>
  <si>
    <t>-1041598471</t>
  </si>
  <si>
    <t>380718119</t>
  </si>
  <si>
    <t>-1497912152</t>
  </si>
  <si>
    <t>-185705210</t>
  </si>
  <si>
    <t>314229892</t>
  </si>
  <si>
    <t>1997511928</t>
  </si>
  <si>
    <t>1943168729</t>
  </si>
  <si>
    <t>688383545</t>
  </si>
  <si>
    <t>-1910942528</t>
  </si>
  <si>
    <t>1724923572</t>
  </si>
  <si>
    <t>332582673</t>
  </si>
  <si>
    <t>-1475758556</t>
  </si>
  <si>
    <t>1750975536</t>
  </si>
  <si>
    <t>1610009122</t>
  </si>
  <si>
    <t>1563431147</t>
  </si>
  <si>
    <t>-808994744</t>
  </si>
  <si>
    <t>-2106394977</t>
  </si>
  <si>
    <t>1375896941</t>
  </si>
  <si>
    <t>96*1,2 'Přepočtené koeficientem množství</t>
  </si>
  <si>
    <t>2132486740</t>
  </si>
  <si>
    <t>-1323610267</t>
  </si>
  <si>
    <t>48*1,2 'Přepočtené koeficientem množství</t>
  </si>
  <si>
    <t>-1822074115</t>
  </si>
  <si>
    <t>1914258593</t>
  </si>
  <si>
    <t>115,2+28,8+57,6+7,2</t>
  </si>
  <si>
    <t>517024262</t>
  </si>
  <si>
    <t>721706079</t>
  </si>
  <si>
    <t>-1189478102</t>
  </si>
  <si>
    <t>-41247567</t>
  </si>
  <si>
    <t>746752277</t>
  </si>
  <si>
    <t>-185251836</t>
  </si>
  <si>
    <t>-535256282</t>
  </si>
  <si>
    <t>121847343</t>
  </si>
  <si>
    <t>1014787119</t>
  </si>
  <si>
    <t>-350357030</t>
  </si>
  <si>
    <t>1082774025</t>
  </si>
  <si>
    <t>1445620124</t>
  </si>
  <si>
    <t>1246155500</t>
  </si>
  <si>
    <t>1631340744</t>
  </si>
  <si>
    <t>-1402703960</t>
  </si>
  <si>
    <t>-1663282573</t>
  </si>
  <si>
    <t>1056062197</t>
  </si>
  <si>
    <t>-1347553061</t>
  </si>
  <si>
    <t>-1795010149</t>
  </si>
  <si>
    <t>-1308298963</t>
  </si>
  <si>
    <t>447311407</t>
  </si>
  <si>
    <t>-552619131</t>
  </si>
  <si>
    <t>-1445749901</t>
  </si>
  <si>
    <t>1856103541</t>
  </si>
  <si>
    <t>-1981535682</t>
  </si>
  <si>
    <t>ocelové deskové těleso s pravým spodním připojením, zabzdovaným vnitřním propojovacím rozvodem, ventilovou vložkou, profilovanou čelní plochou typ22 V600 L1000 mm - viz. popis v technické zprávě</t>
  </si>
  <si>
    <t>2016553256</t>
  </si>
  <si>
    <t>1432502413</t>
  </si>
  <si>
    <t>-1438423040</t>
  </si>
  <si>
    <t>1044111981</t>
  </si>
  <si>
    <t>1191641225</t>
  </si>
  <si>
    <t>-1099089045</t>
  </si>
  <si>
    <t>795059894</t>
  </si>
  <si>
    <t>-2056376388</t>
  </si>
  <si>
    <t>868531035</t>
  </si>
  <si>
    <t>-388487805</t>
  </si>
  <si>
    <t>9,7+7,7+11,5</t>
  </si>
  <si>
    <t>-310705792</t>
  </si>
  <si>
    <t>65+52+80</t>
  </si>
  <si>
    <t>662299928</t>
  </si>
  <si>
    <t>1386068013</t>
  </si>
  <si>
    <t>-698930117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</si>
</sst>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18</v>
      </c>
    </row>
    <row r="7" s="1" customFormat="1" ht="12" customHeight="1">
      <c r="B7" s="19"/>
      <c r="D7" s="29" t="s">
        <v>19</v>
      </c>
      <c r="K7" s="24" t="s">
        <v>1</v>
      </c>
      <c r="AK7" s="29" t="s">
        <v>20</v>
      </c>
      <c r="AN7" s="24" t="s">
        <v>1</v>
      </c>
      <c r="AR7" s="19"/>
      <c r="BE7" s="28"/>
      <c r="BS7" s="16" t="s">
        <v>21</v>
      </c>
    </row>
    <row r="8" s="1" customFormat="1" ht="12" customHeight="1">
      <c r="B8" s="19"/>
      <c r="D8" s="29" t="s">
        <v>22</v>
      </c>
      <c r="K8" s="24" t="s">
        <v>23</v>
      </c>
      <c r="AK8" s="29" t="s">
        <v>24</v>
      </c>
      <c r="AN8" s="30" t="s">
        <v>25</v>
      </c>
      <c r="AR8" s="19"/>
      <c r="BE8" s="28"/>
      <c r="BS8" s="16" t="s">
        <v>26</v>
      </c>
    </row>
    <row r="9" s="1" customFormat="1" ht="14.4" customHeight="1">
      <c r="B9" s="19"/>
      <c r="AR9" s="19"/>
      <c r="BE9" s="28"/>
      <c r="BS9" s="16" t="s">
        <v>27</v>
      </c>
    </row>
    <row r="10" s="1" customFormat="1" ht="12" customHeight="1">
      <c r="B10" s="19"/>
      <c r="D10" s="29" t="s">
        <v>28</v>
      </c>
      <c r="AK10" s="29" t="s">
        <v>29</v>
      </c>
      <c r="AN10" s="24" t="s">
        <v>1</v>
      </c>
      <c r="AR10" s="19"/>
      <c r="BE10" s="28"/>
      <c r="BS10" s="16" t="s">
        <v>18</v>
      </c>
    </row>
    <row r="11" s="1" customFormat="1" ht="18.48" customHeight="1">
      <c r="B11" s="19"/>
      <c r="E11" s="24" t="s">
        <v>30</v>
      </c>
      <c r="AK11" s="29" t="s">
        <v>31</v>
      </c>
      <c r="AN11" s="24" t="s">
        <v>1</v>
      </c>
      <c r="AR11" s="19"/>
      <c r="BE11" s="28"/>
      <c r="BS11" s="16" t="s">
        <v>18</v>
      </c>
    </row>
    <row r="12" s="1" customFormat="1" ht="6.96" customHeight="1">
      <c r="B12" s="19"/>
      <c r="AR12" s="19"/>
      <c r="BE12" s="28"/>
      <c r="BS12" s="16" t="s">
        <v>18</v>
      </c>
    </row>
    <row r="13" s="1" customFormat="1" ht="12" customHeight="1">
      <c r="B13" s="19"/>
      <c r="D13" s="29" t="s">
        <v>32</v>
      </c>
      <c r="AK13" s="29" t="s">
        <v>29</v>
      </c>
      <c r="AN13" s="31" t="s">
        <v>33</v>
      </c>
      <c r="AR13" s="19"/>
      <c r="BE13" s="28"/>
      <c r="BS13" s="16" t="s">
        <v>18</v>
      </c>
    </row>
    <row r="14">
      <c r="B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31</v>
      </c>
      <c r="AN14" s="31" t="s">
        <v>33</v>
      </c>
      <c r="AR14" s="19"/>
      <c r="BE14" s="28"/>
      <c r="BS14" s="16" t="s">
        <v>18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34</v>
      </c>
      <c r="AK16" s="29" t="s">
        <v>29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35</v>
      </c>
      <c r="AK17" s="29" t="s">
        <v>31</v>
      </c>
      <c r="AN17" s="24" t="s">
        <v>1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29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30</v>
      </c>
      <c r="AK20" s="29" t="s">
        <v>31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38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43</v>
      </c>
      <c r="E29" s="3"/>
      <c r="F29" s="29" t="s">
        <v>44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45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46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47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48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49" t="s">
        <v>51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52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53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54</v>
      </c>
      <c r="AI60" s="38"/>
      <c r="AJ60" s="38"/>
      <c r="AK60" s="38"/>
      <c r="AL60" s="38"/>
      <c r="AM60" s="55" t="s">
        <v>55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56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57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54</v>
      </c>
      <c r="AI75" s="38"/>
      <c r="AJ75" s="38"/>
      <c r="AK75" s="38"/>
      <c r="AL75" s="38"/>
      <c r="AM75" s="55" t="s">
        <v>55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58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invalidovny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NOVOSTAVBA DVOU RODINNÝCH DOMŮ - TRANSFORMACE ÚSP PRO MLÁDEŽ KVASINY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22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Častolovice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24</v>
      </c>
      <c r="AJ87" s="35"/>
      <c r="AK87" s="35"/>
      <c r="AL87" s="35"/>
      <c r="AM87" s="66" t="str">
        <f>IF(AN8= "","",AN8)</f>
        <v>15. 5. 2017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28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34</v>
      </c>
      <c r="AJ89" s="35"/>
      <c r="AK89" s="35"/>
      <c r="AL89" s="35"/>
      <c r="AM89" s="67" t="str">
        <f>IF(E17="","",E17)</f>
        <v>Ondřej Zikán</v>
      </c>
      <c r="AN89" s="4"/>
      <c r="AO89" s="4"/>
      <c r="AP89" s="4"/>
      <c r="AQ89" s="35"/>
      <c r="AR89" s="36"/>
      <c r="AS89" s="68" t="s">
        <v>59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32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60</v>
      </c>
      <c r="D92" s="77"/>
      <c r="E92" s="77"/>
      <c r="F92" s="77"/>
      <c r="G92" s="77"/>
      <c r="H92" s="78"/>
      <c r="I92" s="79" t="s">
        <v>61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62</v>
      </c>
      <c r="AH92" s="77"/>
      <c r="AI92" s="77"/>
      <c r="AJ92" s="77"/>
      <c r="AK92" s="77"/>
      <c r="AL92" s="77"/>
      <c r="AM92" s="77"/>
      <c r="AN92" s="79" t="s">
        <v>63</v>
      </c>
      <c r="AO92" s="77"/>
      <c r="AP92" s="81"/>
      <c r="AQ92" s="82" t="s">
        <v>64</v>
      </c>
      <c r="AR92" s="36"/>
      <c r="AS92" s="83" t="s">
        <v>65</v>
      </c>
      <c r="AT92" s="84" t="s">
        <v>66</v>
      </c>
      <c r="AU92" s="84" t="s">
        <v>67</v>
      </c>
      <c r="AV92" s="84" t="s">
        <v>68</v>
      </c>
      <c r="AW92" s="84" t="s">
        <v>69</v>
      </c>
      <c r="AX92" s="84" t="s">
        <v>70</v>
      </c>
      <c r="AY92" s="84" t="s">
        <v>71</v>
      </c>
      <c r="AZ92" s="84" t="s">
        <v>72</v>
      </c>
      <c r="BA92" s="84" t="s">
        <v>73</v>
      </c>
      <c r="BB92" s="84" t="s">
        <v>74</v>
      </c>
      <c r="BC92" s="84" t="s">
        <v>75</v>
      </c>
      <c r="BD92" s="85" t="s">
        <v>76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77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ROUND(SUM(AG95:AG96),2)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ROUND(SUM(AS95:AS96),2)</f>
        <v>0</v>
      </c>
      <c r="AT94" s="96">
        <f>ROUND(SUM(AV94:AW94),2)</f>
        <v>0</v>
      </c>
      <c r="AU94" s="97">
        <f>ROUND(SUM(AU95:AU96),5)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ROUND(SUM(AZ95:AZ96),2)</f>
        <v>0</v>
      </c>
      <c r="BA94" s="96">
        <f>ROUND(SUM(BA95:BA96),2)</f>
        <v>0</v>
      </c>
      <c r="BB94" s="96">
        <f>ROUND(SUM(BB95:BB96),2)</f>
        <v>0</v>
      </c>
      <c r="BC94" s="96">
        <f>ROUND(SUM(BC95:BC96),2)</f>
        <v>0</v>
      </c>
      <c r="BD94" s="98">
        <f>ROUND(SUM(BD95:BD96),2)</f>
        <v>0</v>
      </c>
      <c r="BE94" s="6"/>
      <c r="BS94" s="99" t="s">
        <v>78</v>
      </c>
      <c r="BT94" s="99" t="s">
        <v>79</v>
      </c>
      <c r="BU94" s="100" t="s">
        <v>80</v>
      </c>
      <c r="BV94" s="99" t="s">
        <v>81</v>
      </c>
      <c r="BW94" s="99" t="s">
        <v>4</v>
      </c>
      <c r="BX94" s="99" t="s">
        <v>82</v>
      </c>
      <c r="CL94" s="99" t="s">
        <v>1</v>
      </c>
    </row>
    <row r="95" s="7" customFormat="1" ht="24.75" customHeight="1">
      <c r="A95" s="101" t="s">
        <v>83</v>
      </c>
      <c r="B95" s="102"/>
      <c r="C95" s="103"/>
      <c r="D95" s="104" t="s">
        <v>84</v>
      </c>
      <c r="E95" s="104"/>
      <c r="F95" s="104"/>
      <c r="G95" s="104"/>
      <c r="H95" s="104"/>
      <c r="I95" s="105"/>
      <c r="J95" s="104" t="s">
        <v>85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'RD1 - D.1.4.b. PLYNOVÁ ZA...'!J30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86</v>
      </c>
      <c r="AR95" s="102"/>
      <c r="AS95" s="108">
        <v>0</v>
      </c>
      <c r="AT95" s="109">
        <f>ROUND(SUM(AV95:AW95),2)</f>
        <v>0</v>
      </c>
      <c r="AU95" s="110">
        <f>'RD1 - D.1.4.b. PLYNOVÁ ZA...'!P129</f>
        <v>0</v>
      </c>
      <c r="AV95" s="109">
        <f>'RD1 - D.1.4.b. PLYNOVÁ ZA...'!J33</f>
        <v>0</v>
      </c>
      <c r="AW95" s="109">
        <f>'RD1 - D.1.4.b. PLYNOVÁ ZA...'!J34</f>
        <v>0</v>
      </c>
      <c r="AX95" s="109">
        <f>'RD1 - D.1.4.b. PLYNOVÁ ZA...'!J35</f>
        <v>0</v>
      </c>
      <c r="AY95" s="109">
        <f>'RD1 - D.1.4.b. PLYNOVÁ ZA...'!J36</f>
        <v>0</v>
      </c>
      <c r="AZ95" s="109">
        <f>'RD1 - D.1.4.b. PLYNOVÁ ZA...'!F33</f>
        <v>0</v>
      </c>
      <c r="BA95" s="109">
        <f>'RD1 - D.1.4.b. PLYNOVÁ ZA...'!F34</f>
        <v>0</v>
      </c>
      <c r="BB95" s="109">
        <f>'RD1 - D.1.4.b. PLYNOVÁ ZA...'!F35</f>
        <v>0</v>
      </c>
      <c r="BC95" s="109">
        <f>'RD1 - D.1.4.b. PLYNOVÁ ZA...'!F36</f>
        <v>0</v>
      </c>
      <c r="BD95" s="111">
        <f>'RD1 - D.1.4.b. PLYNOVÁ ZA...'!F37</f>
        <v>0</v>
      </c>
      <c r="BE95" s="7"/>
      <c r="BT95" s="112" t="s">
        <v>21</v>
      </c>
      <c r="BV95" s="112" t="s">
        <v>81</v>
      </c>
      <c r="BW95" s="112" t="s">
        <v>87</v>
      </c>
      <c r="BX95" s="112" t="s">
        <v>4</v>
      </c>
      <c r="CL95" s="112" t="s">
        <v>1</v>
      </c>
      <c r="CM95" s="112" t="s">
        <v>88</v>
      </c>
    </row>
    <row r="96" s="7" customFormat="1" ht="24.75" customHeight="1">
      <c r="A96" s="101" t="s">
        <v>83</v>
      </c>
      <c r="B96" s="102"/>
      <c r="C96" s="103"/>
      <c r="D96" s="104" t="s">
        <v>89</v>
      </c>
      <c r="E96" s="104"/>
      <c r="F96" s="104"/>
      <c r="G96" s="104"/>
      <c r="H96" s="104"/>
      <c r="I96" s="105"/>
      <c r="J96" s="104" t="s">
        <v>90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'RD2 - D.1.4.b. PLYNOVÁ ZA...'!J30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86</v>
      </c>
      <c r="AR96" s="102"/>
      <c r="AS96" s="113">
        <v>0</v>
      </c>
      <c r="AT96" s="114">
        <f>ROUND(SUM(AV96:AW96),2)</f>
        <v>0</v>
      </c>
      <c r="AU96" s="115">
        <f>'RD2 - D.1.4.b. PLYNOVÁ ZA...'!P129</f>
        <v>0</v>
      </c>
      <c r="AV96" s="114">
        <f>'RD2 - D.1.4.b. PLYNOVÁ ZA...'!J33</f>
        <v>0</v>
      </c>
      <c r="AW96" s="114">
        <f>'RD2 - D.1.4.b. PLYNOVÁ ZA...'!J34</f>
        <v>0</v>
      </c>
      <c r="AX96" s="114">
        <f>'RD2 - D.1.4.b. PLYNOVÁ ZA...'!J35</f>
        <v>0</v>
      </c>
      <c r="AY96" s="114">
        <f>'RD2 - D.1.4.b. PLYNOVÁ ZA...'!J36</f>
        <v>0</v>
      </c>
      <c r="AZ96" s="114">
        <f>'RD2 - D.1.4.b. PLYNOVÁ ZA...'!F33</f>
        <v>0</v>
      </c>
      <c r="BA96" s="114">
        <f>'RD2 - D.1.4.b. PLYNOVÁ ZA...'!F34</f>
        <v>0</v>
      </c>
      <c r="BB96" s="114">
        <f>'RD2 - D.1.4.b. PLYNOVÁ ZA...'!F35</f>
        <v>0</v>
      </c>
      <c r="BC96" s="114">
        <f>'RD2 - D.1.4.b. PLYNOVÁ ZA...'!F36</f>
        <v>0</v>
      </c>
      <c r="BD96" s="116">
        <f>'RD2 - D.1.4.b. PLYNOVÁ ZA...'!F37</f>
        <v>0</v>
      </c>
      <c r="BE96" s="7"/>
      <c r="BT96" s="112" t="s">
        <v>21</v>
      </c>
      <c r="BV96" s="112" t="s">
        <v>81</v>
      </c>
      <c r="BW96" s="112" t="s">
        <v>91</v>
      </c>
      <c r="BX96" s="112" t="s">
        <v>4</v>
      </c>
      <c r="CL96" s="112" t="s">
        <v>1</v>
      </c>
      <c r="CM96" s="112" t="s">
        <v>88</v>
      </c>
    </row>
    <row r="97" s="2" customFormat="1" ht="30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6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RD1 - D.1.4.b. PLYNOVÁ ZA...'!C2" display="/"/>
    <hyperlink ref="A96" location="'RD2 - D.1.4.b. PLYNOVÁ Z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7"/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18"/>
      <c r="J3" s="18"/>
      <c r="K3" s="18"/>
      <c r="L3" s="19"/>
      <c r="AT3" s="16" t="s">
        <v>88</v>
      </c>
    </row>
    <row r="4" s="1" customFormat="1" ht="24.96" customHeight="1">
      <c r="B4" s="19"/>
      <c r="D4" s="20" t="s">
        <v>92</v>
      </c>
      <c r="I4" s="117"/>
      <c r="L4" s="19"/>
      <c r="M4" s="119" t="s">
        <v>10</v>
      </c>
      <c r="AT4" s="16" t="s">
        <v>3</v>
      </c>
    </row>
    <row r="5" s="1" customFormat="1" ht="6.96" customHeight="1">
      <c r="B5" s="19"/>
      <c r="I5" s="117"/>
      <c r="L5" s="19"/>
    </row>
    <row r="6" s="1" customFormat="1" ht="12" customHeight="1">
      <c r="B6" s="19"/>
      <c r="D6" s="29" t="s">
        <v>16</v>
      </c>
      <c r="I6" s="117"/>
      <c r="L6" s="19"/>
    </row>
    <row r="7" s="1" customFormat="1" ht="23.25" customHeight="1">
      <c r="B7" s="19"/>
      <c r="E7" s="120" t="str">
        <f>'Rekapitulace stavby'!K6</f>
        <v>NOVOSTAVBA DVOU RODINNÝCH DOMŮ - TRANSFORMACE ÚSP PRO MLÁDEŽ KVASINY</v>
      </c>
      <c r="F7" s="29"/>
      <c r="G7" s="29"/>
      <c r="H7" s="29"/>
      <c r="I7" s="117"/>
      <c r="L7" s="19"/>
    </row>
    <row r="8" s="2" customFormat="1" ht="12" customHeight="1">
      <c r="A8" s="35"/>
      <c r="B8" s="36"/>
      <c r="C8" s="35"/>
      <c r="D8" s="29" t="s">
        <v>93</v>
      </c>
      <c r="E8" s="35"/>
      <c r="F8" s="35"/>
      <c r="G8" s="35"/>
      <c r="H8" s="35"/>
      <c r="I8" s="121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94</v>
      </c>
      <c r="F9" s="35"/>
      <c r="G9" s="35"/>
      <c r="H9" s="35"/>
      <c r="I9" s="12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12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1</v>
      </c>
      <c r="G11" s="35"/>
      <c r="H11" s="35"/>
      <c r="I11" s="122" t="s">
        <v>20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22</v>
      </c>
      <c r="E12" s="35"/>
      <c r="F12" s="24" t="s">
        <v>23</v>
      </c>
      <c r="G12" s="35"/>
      <c r="H12" s="35"/>
      <c r="I12" s="122" t="s">
        <v>24</v>
      </c>
      <c r="J12" s="66" t="str">
        <f>'Rekapitulace stavby'!AN8</f>
        <v>15. 5. 2017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12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28</v>
      </c>
      <c r="E14" s="35"/>
      <c r="F14" s="35"/>
      <c r="G14" s="35"/>
      <c r="H14" s="35"/>
      <c r="I14" s="122" t="s">
        <v>29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122" t="s">
        <v>31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121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32</v>
      </c>
      <c r="E17" s="35"/>
      <c r="F17" s="35"/>
      <c r="G17" s="35"/>
      <c r="H17" s="35"/>
      <c r="I17" s="122" t="s">
        <v>29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122" t="s">
        <v>31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121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34</v>
      </c>
      <c r="E20" s="35"/>
      <c r="F20" s="35"/>
      <c r="G20" s="35"/>
      <c r="H20" s="35"/>
      <c r="I20" s="122" t="s">
        <v>29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35</v>
      </c>
      <c r="F21" s="35"/>
      <c r="G21" s="35"/>
      <c r="H21" s="35"/>
      <c r="I21" s="122" t="s">
        <v>31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121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122" t="s">
        <v>29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122" t="s">
        <v>31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121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38</v>
      </c>
      <c r="E26" s="35"/>
      <c r="F26" s="35"/>
      <c r="G26" s="35"/>
      <c r="H26" s="35"/>
      <c r="I26" s="12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3"/>
      <c r="B27" s="124"/>
      <c r="C27" s="123"/>
      <c r="D27" s="123"/>
      <c r="E27" s="33" t="s">
        <v>1</v>
      </c>
      <c r="F27" s="33"/>
      <c r="G27" s="33"/>
      <c r="H27" s="33"/>
      <c r="I27" s="125"/>
      <c r="J27" s="123"/>
      <c r="K27" s="123"/>
      <c r="L27" s="126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12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12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8" t="s">
        <v>39</v>
      </c>
      <c r="E30" s="35"/>
      <c r="F30" s="35"/>
      <c r="G30" s="35"/>
      <c r="H30" s="35"/>
      <c r="I30" s="121"/>
      <c r="J30" s="93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12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41</v>
      </c>
      <c r="G32" s="35"/>
      <c r="H32" s="35"/>
      <c r="I32" s="129" t="s">
        <v>40</v>
      </c>
      <c r="J32" s="40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0" t="s">
        <v>43</v>
      </c>
      <c r="E33" s="29" t="s">
        <v>44</v>
      </c>
      <c r="F33" s="131">
        <f>ROUND((SUM(BE129:BE274)),  2)</f>
        <v>0</v>
      </c>
      <c r="G33" s="35"/>
      <c r="H33" s="35"/>
      <c r="I33" s="132">
        <v>0.20999999999999999</v>
      </c>
      <c r="J33" s="131">
        <f>ROUND(((SUM(BE129:BE274))*I33),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45</v>
      </c>
      <c r="F34" s="131">
        <f>ROUND((SUM(BF129:BF274)),  2)</f>
        <v>0</v>
      </c>
      <c r="G34" s="35"/>
      <c r="H34" s="35"/>
      <c r="I34" s="132">
        <v>0.14999999999999999</v>
      </c>
      <c r="J34" s="131">
        <f>ROUND(((SUM(BF129:BF274))*I34),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46</v>
      </c>
      <c r="F35" s="131">
        <f>ROUND((SUM(BG129:BG274)),  2)</f>
        <v>0</v>
      </c>
      <c r="G35" s="35"/>
      <c r="H35" s="35"/>
      <c r="I35" s="132">
        <v>0.20999999999999999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47</v>
      </c>
      <c r="F36" s="131">
        <f>ROUND((SUM(BH129:BH274)),  2)</f>
        <v>0</v>
      </c>
      <c r="G36" s="35"/>
      <c r="H36" s="35"/>
      <c r="I36" s="132">
        <v>0.14999999999999999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48</v>
      </c>
      <c r="F37" s="131">
        <f>ROUND((SUM(BI129:BI274)),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121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3"/>
      <c r="D39" s="134" t="s">
        <v>49</v>
      </c>
      <c r="E39" s="78"/>
      <c r="F39" s="78"/>
      <c r="G39" s="135" t="s">
        <v>50</v>
      </c>
      <c r="H39" s="136" t="s">
        <v>51</v>
      </c>
      <c r="I39" s="137"/>
      <c r="J39" s="138">
        <f>SUM(J30:J37)</f>
        <v>0</v>
      </c>
      <c r="K39" s="139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12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I41" s="117"/>
      <c r="L41" s="19"/>
    </row>
    <row r="42" s="1" customFormat="1" ht="14.4" customHeight="1">
      <c r="B42" s="19"/>
      <c r="I42" s="117"/>
      <c r="L42" s="19"/>
    </row>
    <row r="43" s="1" customFormat="1" ht="14.4" customHeight="1">
      <c r="B43" s="19"/>
      <c r="I43" s="117"/>
      <c r="L43" s="19"/>
    </row>
    <row r="44" s="1" customFormat="1" ht="14.4" customHeight="1">
      <c r="B44" s="19"/>
      <c r="I44" s="117"/>
      <c r="L44" s="19"/>
    </row>
    <row r="45" s="1" customFormat="1" ht="14.4" customHeight="1">
      <c r="B45" s="19"/>
      <c r="I45" s="117"/>
      <c r="L45" s="19"/>
    </row>
    <row r="46" s="1" customFormat="1" ht="14.4" customHeight="1">
      <c r="B46" s="19"/>
      <c r="I46" s="117"/>
      <c r="L46" s="19"/>
    </row>
    <row r="47" s="1" customFormat="1" ht="14.4" customHeight="1">
      <c r="B47" s="19"/>
      <c r="I47" s="117"/>
      <c r="L47" s="19"/>
    </row>
    <row r="48" s="1" customFormat="1" ht="14.4" customHeight="1">
      <c r="B48" s="19"/>
      <c r="I48" s="117"/>
      <c r="L48" s="19"/>
    </row>
    <row r="49" s="1" customFormat="1" ht="14.4" customHeight="1">
      <c r="B49" s="19"/>
      <c r="I49" s="117"/>
      <c r="L49" s="19"/>
    </row>
    <row r="50" s="2" customFormat="1" ht="14.4" customHeight="1">
      <c r="B50" s="52"/>
      <c r="D50" s="53" t="s">
        <v>52</v>
      </c>
      <c r="E50" s="54"/>
      <c r="F50" s="54"/>
      <c r="G50" s="53" t="s">
        <v>53</v>
      </c>
      <c r="H50" s="54"/>
      <c r="I50" s="140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54</v>
      </c>
      <c r="E61" s="38"/>
      <c r="F61" s="141" t="s">
        <v>55</v>
      </c>
      <c r="G61" s="55" t="s">
        <v>54</v>
      </c>
      <c r="H61" s="38"/>
      <c r="I61" s="142"/>
      <c r="J61" s="143" t="s">
        <v>55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56</v>
      </c>
      <c r="E65" s="56"/>
      <c r="F65" s="56"/>
      <c r="G65" s="53" t="s">
        <v>57</v>
      </c>
      <c r="H65" s="56"/>
      <c r="I65" s="144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54</v>
      </c>
      <c r="E76" s="38"/>
      <c r="F76" s="141" t="s">
        <v>55</v>
      </c>
      <c r="G76" s="55" t="s">
        <v>54</v>
      </c>
      <c r="H76" s="38"/>
      <c r="I76" s="142"/>
      <c r="J76" s="143" t="s">
        <v>55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145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146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5"/>
      <c r="E82" s="35"/>
      <c r="F82" s="35"/>
      <c r="G82" s="35"/>
      <c r="H82" s="35"/>
      <c r="I82" s="121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121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121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5"/>
      <c r="D85" s="35"/>
      <c r="E85" s="120" t="str">
        <f>E7</f>
        <v>NOVOSTAVBA DVOU RODINNÝCH DOMŮ - TRANSFORMACE ÚSP PRO MLÁDEŽ KVASINY</v>
      </c>
      <c r="F85" s="29"/>
      <c r="G85" s="29"/>
      <c r="H85" s="29"/>
      <c r="I85" s="121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5"/>
      <c r="E86" s="35"/>
      <c r="F86" s="35"/>
      <c r="G86" s="35"/>
      <c r="H86" s="35"/>
      <c r="I86" s="121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RD1 - D.1.4.b. PLYNOVÁ ZAŘÍZENÍ A VYTÁPĚNÍ - RD1</v>
      </c>
      <c r="F87" s="35"/>
      <c r="G87" s="35"/>
      <c r="H87" s="35"/>
      <c r="I87" s="121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121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5"/>
      <c r="E89" s="35"/>
      <c r="F89" s="24" t="str">
        <f>F12</f>
        <v>Častolovice</v>
      </c>
      <c r="G89" s="35"/>
      <c r="H89" s="35"/>
      <c r="I89" s="122" t="s">
        <v>24</v>
      </c>
      <c r="J89" s="66" t="str">
        <f>IF(J12="","",J12)</f>
        <v>15. 5. 2017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121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5"/>
      <c r="E91" s="35"/>
      <c r="F91" s="24" t="str">
        <f>E15</f>
        <v xml:space="preserve"> </v>
      </c>
      <c r="G91" s="35"/>
      <c r="H91" s="35"/>
      <c r="I91" s="122" t="s">
        <v>34</v>
      </c>
      <c r="J91" s="33" t="str">
        <f>E21</f>
        <v>Ondřej Zikán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32</v>
      </c>
      <c r="D92" s="35"/>
      <c r="E92" s="35"/>
      <c r="F92" s="24" t="str">
        <f>IF(E18="","",E18)</f>
        <v>Vyplň údaj</v>
      </c>
      <c r="G92" s="35"/>
      <c r="H92" s="35"/>
      <c r="I92" s="122" t="s">
        <v>37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121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7" t="s">
        <v>96</v>
      </c>
      <c r="D94" s="133"/>
      <c r="E94" s="133"/>
      <c r="F94" s="133"/>
      <c r="G94" s="133"/>
      <c r="H94" s="133"/>
      <c r="I94" s="148"/>
      <c r="J94" s="149" t="s">
        <v>97</v>
      </c>
      <c r="K94" s="133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121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50" t="s">
        <v>98</v>
      </c>
      <c r="D96" s="35"/>
      <c r="E96" s="35"/>
      <c r="F96" s="35"/>
      <c r="G96" s="35"/>
      <c r="H96" s="35"/>
      <c r="I96" s="121"/>
      <c r="J96" s="93">
        <f>J129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99</v>
      </c>
    </row>
    <row r="97" s="9" customFormat="1" ht="24.96" customHeight="1">
      <c r="A97" s="9"/>
      <c r="B97" s="151"/>
      <c r="C97" s="9"/>
      <c r="D97" s="152" t="s">
        <v>100</v>
      </c>
      <c r="E97" s="153"/>
      <c r="F97" s="153"/>
      <c r="G97" s="153"/>
      <c r="H97" s="153"/>
      <c r="I97" s="154"/>
      <c r="J97" s="155">
        <f>J130</f>
        <v>0</v>
      </c>
      <c r="K97" s="9"/>
      <c r="L97" s="15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101</v>
      </c>
      <c r="E98" s="158"/>
      <c r="F98" s="158"/>
      <c r="G98" s="158"/>
      <c r="H98" s="158"/>
      <c r="I98" s="159"/>
      <c r="J98" s="160">
        <f>J131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6"/>
      <c r="C99" s="10"/>
      <c r="D99" s="157" t="s">
        <v>102</v>
      </c>
      <c r="E99" s="158"/>
      <c r="F99" s="158"/>
      <c r="G99" s="158"/>
      <c r="H99" s="158"/>
      <c r="I99" s="159"/>
      <c r="J99" s="160">
        <f>J153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51"/>
      <c r="C100" s="9"/>
      <c r="D100" s="152" t="s">
        <v>103</v>
      </c>
      <c r="E100" s="153"/>
      <c r="F100" s="153"/>
      <c r="G100" s="153"/>
      <c r="H100" s="153"/>
      <c r="I100" s="154"/>
      <c r="J100" s="155">
        <f>J156</f>
        <v>0</v>
      </c>
      <c r="K100" s="9"/>
      <c r="L100" s="15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6"/>
      <c r="C101" s="10"/>
      <c r="D101" s="157" t="s">
        <v>104</v>
      </c>
      <c r="E101" s="158"/>
      <c r="F101" s="158"/>
      <c r="G101" s="158"/>
      <c r="H101" s="158"/>
      <c r="I101" s="159"/>
      <c r="J101" s="160">
        <f>J167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105</v>
      </c>
      <c r="E102" s="158"/>
      <c r="F102" s="158"/>
      <c r="G102" s="158"/>
      <c r="H102" s="158"/>
      <c r="I102" s="159"/>
      <c r="J102" s="160">
        <f>J182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106</v>
      </c>
      <c r="E103" s="158"/>
      <c r="F103" s="158"/>
      <c r="G103" s="158"/>
      <c r="H103" s="158"/>
      <c r="I103" s="159"/>
      <c r="J103" s="160">
        <f>J193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6"/>
      <c r="C104" s="10"/>
      <c r="D104" s="157" t="s">
        <v>107</v>
      </c>
      <c r="E104" s="158"/>
      <c r="F104" s="158"/>
      <c r="G104" s="158"/>
      <c r="H104" s="158"/>
      <c r="I104" s="159"/>
      <c r="J104" s="160">
        <f>J207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108</v>
      </c>
      <c r="E105" s="158"/>
      <c r="F105" s="158"/>
      <c r="G105" s="158"/>
      <c r="H105" s="158"/>
      <c r="I105" s="159"/>
      <c r="J105" s="160">
        <f>J210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109</v>
      </c>
      <c r="E106" s="158"/>
      <c r="F106" s="158"/>
      <c r="G106" s="158"/>
      <c r="H106" s="158"/>
      <c r="I106" s="159"/>
      <c r="J106" s="160">
        <f>J229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110</v>
      </c>
      <c r="E107" s="158"/>
      <c r="F107" s="158"/>
      <c r="G107" s="158"/>
      <c r="H107" s="158"/>
      <c r="I107" s="159"/>
      <c r="J107" s="160">
        <f>J241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6"/>
      <c r="C108" s="10"/>
      <c r="D108" s="157" t="s">
        <v>111</v>
      </c>
      <c r="E108" s="158"/>
      <c r="F108" s="158"/>
      <c r="G108" s="158"/>
      <c r="H108" s="158"/>
      <c r="I108" s="159"/>
      <c r="J108" s="160">
        <f>J272</f>
        <v>0</v>
      </c>
      <c r="K108" s="10"/>
      <c r="L108" s="15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56"/>
      <c r="C109" s="10"/>
      <c r="D109" s="157" t="s">
        <v>112</v>
      </c>
      <c r="E109" s="158"/>
      <c r="F109" s="158"/>
      <c r="G109" s="158"/>
      <c r="H109" s="158"/>
      <c r="I109" s="159"/>
      <c r="J109" s="160">
        <f>J273</f>
        <v>0</v>
      </c>
      <c r="K109" s="10"/>
      <c r="L109" s="15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5"/>
      <c r="D110" s="35"/>
      <c r="E110" s="35"/>
      <c r="F110" s="35"/>
      <c r="G110" s="35"/>
      <c r="H110" s="35"/>
      <c r="I110" s="121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57"/>
      <c r="C111" s="58"/>
      <c r="D111" s="58"/>
      <c r="E111" s="58"/>
      <c r="F111" s="58"/>
      <c r="G111" s="58"/>
      <c r="H111" s="58"/>
      <c r="I111" s="145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59"/>
      <c r="C115" s="60"/>
      <c r="D115" s="60"/>
      <c r="E115" s="60"/>
      <c r="F115" s="60"/>
      <c r="G115" s="60"/>
      <c r="H115" s="60"/>
      <c r="I115" s="146"/>
      <c r="J115" s="60"/>
      <c r="K115" s="60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113</v>
      </c>
      <c r="D116" s="35"/>
      <c r="E116" s="35"/>
      <c r="F116" s="35"/>
      <c r="G116" s="35"/>
      <c r="H116" s="35"/>
      <c r="I116" s="121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121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5"/>
      <c r="E118" s="35"/>
      <c r="F118" s="35"/>
      <c r="G118" s="35"/>
      <c r="H118" s="35"/>
      <c r="I118" s="121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3.25" customHeight="1">
      <c r="A119" s="35"/>
      <c r="B119" s="36"/>
      <c r="C119" s="35"/>
      <c r="D119" s="35"/>
      <c r="E119" s="120" t="str">
        <f>E7</f>
        <v>NOVOSTAVBA DVOU RODINNÝCH DOMŮ - TRANSFORMACE ÚSP PRO MLÁDEŽ KVASINY</v>
      </c>
      <c r="F119" s="29"/>
      <c r="G119" s="29"/>
      <c r="H119" s="29"/>
      <c r="I119" s="121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93</v>
      </c>
      <c r="D120" s="35"/>
      <c r="E120" s="35"/>
      <c r="F120" s="35"/>
      <c r="G120" s="35"/>
      <c r="H120" s="35"/>
      <c r="I120" s="121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5"/>
      <c r="D121" s="35"/>
      <c r="E121" s="64" t="str">
        <f>E9</f>
        <v>RD1 - D.1.4.b. PLYNOVÁ ZAŘÍZENÍ A VYTÁPĚNÍ - RD1</v>
      </c>
      <c r="F121" s="35"/>
      <c r="G121" s="35"/>
      <c r="H121" s="35"/>
      <c r="I121" s="121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121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22</v>
      </c>
      <c r="D123" s="35"/>
      <c r="E123" s="35"/>
      <c r="F123" s="24" t="str">
        <f>F12</f>
        <v>Častolovice</v>
      </c>
      <c r="G123" s="35"/>
      <c r="H123" s="35"/>
      <c r="I123" s="122" t="s">
        <v>24</v>
      </c>
      <c r="J123" s="66" t="str">
        <f>IF(J12="","",J12)</f>
        <v>15. 5. 2017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5"/>
      <c r="D124" s="35"/>
      <c r="E124" s="35"/>
      <c r="F124" s="35"/>
      <c r="G124" s="35"/>
      <c r="H124" s="35"/>
      <c r="I124" s="121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5"/>
      <c r="E125" s="35"/>
      <c r="F125" s="24" t="str">
        <f>E15</f>
        <v xml:space="preserve"> </v>
      </c>
      <c r="G125" s="35"/>
      <c r="H125" s="35"/>
      <c r="I125" s="122" t="s">
        <v>34</v>
      </c>
      <c r="J125" s="33" t="str">
        <f>E21</f>
        <v>Ondřej Zikán</v>
      </c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32</v>
      </c>
      <c r="D126" s="35"/>
      <c r="E126" s="35"/>
      <c r="F126" s="24" t="str">
        <f>IF(E18="","",E18)</f>
        <v>Vyplň údaj</v>
      </c>
      <c r="G126" s="35"/>
      <c r="H126" s="35"/>
      <c r="I126" s="122" t="s">
        <v>37</v>
      </c>
      <c r="J126" s="33" t="str">
        <f>E24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5"/>
      <c r="D127" s="35"/>
      <c r="E127" s="35"/>
      <c r="F127" s="35"/>
      <c r="G127" s="35"/>
      <c r="H127" s="35"/>
      <c r="I127" s="121"/>
      <c r="J127" s="35"/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61"/>
      <c r="B128" s="162"/>
      <c r="C128" s="163" t="s">
        <v>114</v>
      </c>
      <c r="D128" s="164" t="s">
        <v>64</v>
      </c>
      <c r="E128" s="164" t="s">
        <v>60</v>
      </c>
      <c r="F128" s="164" t="s">
        <v>61</v>
      </c>
      <c r="G128" s="164" t="s">
        <v>115</v>
      </c>
      <c r="H128" s="164" t="s">
        <v>116</v>
      </c>
      <c r="I128" s="165" t="s">
        <v>117</v>
      </c>
      <c r="J128" s="166" t="s">
        <v>97</v>
      </c>
      <c r="K128" s="167" t="s">
        <v>118</v>
      </c>
      <c r="L128" s="168"/>
      <c r="M128" s="83" t="s">
        <v>1</v>
      </c>
      <c r="N128" s="84" t="s">
        <v>43</v>
      </c>
      <c r="O128" s="84" t="s">
        <v>119</v>
      </c>
      <c r="P128" s="84" t="s">
        <v>120</v>
      </c>
      <c r="Q128" s="84" t="s">
        <v>121</v>
      </c>
      <c r="R128" s="84" t="s">
        <v>122</v>
      </c>
      <c r="S128" s="84" t="s">
        <v>123</v>
      </c>
      <c r="T128" s="85" t="s">
        <v>124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5"/>
      <c r="B129" s="36"/>
      <c r="C129" s="90" t="s">
        <v>125</v>
      </c>
      <c r="D129" s="35"/>
      <c r="E129" s="35"/>
      <c r="F129" s="35"/>
      <c r="G129" s="35"/>
      <c r="H129" s="35"/>
      <c r="I129" s="121"/>
      <c r="J129" s="169">
        <f>BK129</f>
        <v>0</v>
      </c>
      <c r="K129" s="35"/>
      <c r="L129" s="36"/>
      <c r="M129" s="86"/>
      <c r="N129" s="70"/>
      <c r="O129" s="87"/>
      <c r="P129" s="170">
        <f>P130+P156</f>
        <v>0</v>
      </c>
      <c r="Q129" s="87"/>
      <c r="R129" s="170">
        <f>R130+R156</f>
        <v>13.293514</v>
      </c>
      <c r="S129" s="87"/>
      <c r="T129" s="171">
        <f>T130+T156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78</v>
      </c>
      <c r="AU129" s="16" t="s">
        <v>99</v>
      </c>
      <c r="BK129" s="172">
        <f>BK130+BK156</f>
        <v>0</v>
      </c>
    </row>
    <row r="130" s="12" customFormat="1" ht="25.92" customHeight="1">
      <c r="A130" s="12"/>
      <c r="B130" s="173"/>
      <c r="C130" s="12"/>
      <c r="D130" s="174" t="s">
        <v>78</v>
      </c>
      <c r="E130" s="175" t="s">
        <v>126</v>
      </c>
      <c r="F130" s="175" t="s">
        <v>126</v>
      </c>
      <c r="G130" s="12"/>
      <c r="H130" s="12"/>
      <c r="I130" s="176"/>
      <c r="J130" s="177">
        <f>BK130</f>
        <v>0</v>
      </c>
      <c r="K130" s="12"/>
      <c r="L130" s="173"/>
      <c r="M130" s="178"/>
      <c r="N130" s="179"/>
      <c r="O130" s="179"/>
      <c r="P130" s="180">
        <f>P131+P153</f>
        <v>0</v>
      </c>
      <c r="Q130" s="179"/>
      <c r="R130" s="180">
        <f>R131+R153</f>
        <v>12.5547</v>
      </c>
      <c r="S130" s="179"/>
      <c r="T130" s="181">
        <f>T131+T153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4" t="s">
        <v>21</v>
      </c>
      <c r="AT130" s="182" t="s">
        <v>78</v>
      </c>
      <c r="AU130" s="182" t="s">
        <v>79</v>
      </c>
      <c r="AY130" s="174" t="s">
        <v>127</v>
      </c>
      <c r="BK130" s="183">
        <f>BK131+BK153</f>
        <v>0</v>
      </c>
    </row>
    <row r="131" s="12" customFormat="1" ht="22.8" customHeight="1">
      <c r="A131" s="12"/>
      <c r="B131" s="173"/>
      <c r="C131" s="12"/>
      <c r="D131" s="174" t="s">
        <v>78</v>
      </c>
      <c r="E131" s="184" t="s">
        <v>21</v>
      </c>
      <c r="F131" s="184" t="s">
        <v>128</v>
      </c>
      <c r="G131" s="12"/>
      <c r="H131" s="12"/>
      <c r="I131" s="176"/>
      <c r="J131" s="185">
        <f>BK131</f>
        <v>0</v>
      </c>
      <c r="K131" s="12"/>
      <c r="L131" s="173"/>
      <c r="M131" s="178"/>
      <c r="N131" s="179"/>
      <c r="O131" s="179"/>
      <c r="P131" s="180">
        <f>SUM(P132:P152)</f>
        <v>0</v>
      </c>
      <c r="Q131" s="179"/>
      <c r="R131" s="180">
        <f>SUM(R132:R152)</f>
        <v>12.5547</v>
      </c>
      <c r="S131" s="179"/>
      <c r="T131" s="181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4" t="s">
        <v>21</v>
      </c>
      <c r="AT131" s="182" t="s">
        <v>78</v>
      </c>
      <c r="AU131" s="182" t="s">
        <v>21</v>
      </c>
      <c r="AY131" s="174" t="s">
        <v>127</v>
      </c>
      <c r="BK131" s="183">
        <f>SUM(BK132:BK152)</f>
        <v>0</v>
      </c>
    </row>
    <row r="132" s="2" customFormat="1" ht="21.75" customHeight="1">
      <c r="A132" s="35"/>
      <c r="B132" s="186"/>
      <c r="C132" s="187" t="s">
        <v>21</v>
      </c>
      <c r="D132" s="187" t="s">
        <v>129</v>
      </c>
      <c r="E132" s="188" t="s">
        <v>130</v>
      </c>
      <c r="F132" s="189" t="s">
        <v>131</v>
      </c>
      <c r="G132" s="190" t="s">
        <v>132</v>
      </c>
      <c r="H132" s="191">
        <v>4.5999999999999996</v>
      </c>
      <c r="I132" s="192"/>
      <c r="J132" s="193">
        <f>ROUND(I132*H132,2)</f>
        <v>0</v>
      </c>
      <c r="K132" s="194"/>
      <c r="L132" s="36"/>
      <c r="M132" s="195" t="s">
        <v>1</v>
      </c>
      <c r="N132" s="196" t="s">
        <v>44</v>
      </c>
      <c r="O132" s="74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133</v>
      </c>
      <c r="AT132" s="199" t="s">
        <v>129</v>
      </c>
      <c r="AU132" s="199" t="s">
        <v>88</v>
      </c>
      <c r="AY132" s="16" t="s">
        <v>127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6" t="s">
        <v>21</v>
      </c>
      <c r="BK132" s="200">
        <f>ROUND(I132*H132,2)</f>
        <v>0</v>
      </c>
      <c r="BL132" s="16" t="s">
        <v>133</v>
      </c>
      <c r="BM132" s="199" t="s">
        <v>134</v>
      </c>
    </row>
    <row r="133" s="13" customFormat="1">
      <c r="A133" s="13"/>
      <c r="B133" s="201"/>
      <c r="C133" s="13"/>
      <c r="D133" s="202" t="s">
        <v>135</v>
      </c>
      <c r="E133" s="203" t="s">
        <v>1</v>
      </c>
      <c r="F133" s="204" t="s">
        <v>136</v>
      </c>
      <c r="G133" s="13"/>
      <c r="H133" s="205">
        <v>4.5999999999999996</v>
      </c>
      <c r="I133" s="206"/>
      <c r="J133" s="13"/>
      <c r="K133" s="13"/>
      <c r="L133" s="201"/>
      <c r="M133" s="207"/>
      <c r="N133" s="208"/>
      <c r="O133" s="208"/>
      <c r="P133" s="208"/>
      <c r="Q133" s="208"/>
      <c r="R133" s="208"/>
      <c r="S133" s="208"/>
      <c r="T133" s="20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3" t="s">
        <v>135</v>
      </c>
      <c r="AU133" s="203" t="s">
        <v>88</v>
      </c>
      <c r="AV133" s="13" t="s">
        <v>88</v>
      </c>
      <c r="AW133" s="13" t="s">
        <v>36</v>
      </c>
      <c r="AX133" s="13" t="s">
        <v>21</v>
      </c>
      <c r="AY133" s="203" t="s">
        <v>127</v>
      </c>
    </row>
    <row r="134" s="2" customFormat="1" ht="21.75" customHeight="1">
      <c r="A134" s="35"/>
      <c r="B134" s="186"/>
      <c r="C134" s="187" t="s">
        <v>88</v>
      </c>
      <c r="D134" s="187" t="s">
        <v>129</v>
      </c>
      <c r="E134" s="188" t="s">
        <v>137</v>
      </c>
      <c r="F134" s="189" t="s">
        <v>138</v>
      </c>
      <c r="G134" s="190" t="s">
        <v>132</v>
      </c>
      <c r="H134" s="191">
        <v>2.7599999999999998</v>
      </c>
      <c r="I134" s="192"/>
      <c r="J134" s="193">
        <f>ROUND(I134*H134,2)</f>
        <v>0</v>
      </c>
      <c r="K134" s="194"/>
      <c r="L134" s="36"/>
      <c r="M134" s="195" t="s">
        <v>1</v>
      </c>
      <c r="N134" s="196" t="s">
        <v>44</v>
      </c>
      <c r="O134" s="74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133</v>
      </c>
      <c r="AT134" s="199" t="s">
        <v>129</v>
      </c>
      <c r="AU134" s="199" t="s">
        <v>88</v>
      </c>
      <c r="AY134" s="16" t="s">
        <v>127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6" t="s">
        <v>21</v>
      </c>
      <c r="BK134" s="200">
        <f>ROUND(I134*H134,2)</f>
        <v>0</v>
      </c>
      <c r="BL134" s="16" t="s">
        <v>133</v>
      </c>
      <c r="BM134" s="199" t="s">
        <v>139</v>
      </c>
    </row>
    <row r="135" s="13" customFormat="1">
      <c r="A135" s="13"/>
      <c r="B135" s="201"/>
      <c r="C135" s="13"/>
      <c r="D135" s="202" t="s">
        <v>135</v>
      </c>
      <c r="E135" s="203" t="s">
        <v>1</v>
      </c>
      <c r="F135" s="204" t="s">
        <v>140</v>
      </c>
      <c r="G135" s="13"/>
      <c r="H135" s="205">
        <v>2.7599999999999998</v>
      </c>
      <c r="I135" s="206"/>
      <c r="J135" s="13"/>
      <c r="K135" s="13"/>
      <c r="L135" s="201"/>
      <c r="M135" s="207"/>
      <c r="N135" s="208"/>
      <c r="O135" s="208"/>
      <c r="P135" s="208"/>
      <c r="Q135" s="208"/>
      <c r="R135" s="208"/>
      <c r="S135" s="208"/>
      <c r="T135" s="20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3" t="s">
        <v>135</v>
      </c>
      <c r="AU135" s="203" t="s">
        <v>88</v>
      </c>
      <c r="AV135" s="13" t="s">
        <v>88</v>
      </c>
      <c r="AW135" s="13" t="s">
        <v>36</v>
      </c>
      <c r="AX135" s="13" t="s">
        <v>21</v>
      </c>
      <c r="AY135" s="203" t="s">
        <v>127</v>
      </c>
    </row>
    <row r="136" s="2" customFormat="1" ht="16.5" customHeight="1">
      <c r="A136" s="35"/>
      <c r="B136" s="186"/>
      <c r="C136" s="187" t="s">
        <v>141</v>
      </c>
      <c r="D136" s="187" t="s">
        <v>129</v>
      </c>
      <c r="E136" s="188" t="s">
        <v>142</v>
      </c>
      <c r="F136" s="189" t="s">
        <v>143</v>
      </c>
      <c r="G136" s="190" t="s">
        <v>144</v>
      </c>
      <c r="H136" s="191">
        <v>46</v>
      </c>
      <c r="I136" s="192"/>
      <c r="J136" s="193">
        <f>ROUND(I136*H136,2)</f>
        <v>0</v>
      </c>
      <c r="K136" s="194"/>
      <c r="L136" s="36"/>
      <c r="M136" s="195" t="s">
        <v>1</v>
      </c>
      <c r="N136" s="196" t="s">
        <v>44</v>
      </c>
      <c r="O136" s="74"/>
      <c r="P136" s="197">
        <f>O136*H136</f>
        <v>0</v>
      </c>
      <c r="Q136" s="197">
        <v>0.00069999999999999999</v>
      </c>
      <c r="R136" s="197">
        <f>Q136*H136</f>
        <v>0.032199999999999999</v>
      </c>
      <c r="S136" s="197">
        <v>0</v>
      </c>
      <c r="T136" s="19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9" t="s">
        <v>133</v>
      </c>
      <c r="AT136" s="199" t="s">
        <v>129</v>
      </c>
      <c r="AU136" s="199" t="s">
        <v>88</v>
      </c>
      <c r="AY136" s="16" t="s">
        <v>127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6" t="s">
        <v>21</v>
      </c>
      <c r="BK136" s="200">
        <f>ROUND(I136*H136,2)</f>
        <v>0</v>
      </c>
      <c r="BL136" s="16" t="s">
        <v>133</v>
      </c>
      <c r="BM136" s="199" t="s">
        <v>145</v>
      </c>
    </row>
    <row r="137" s="13" customFormat="1">
      <c r="A137" s="13"/>
      <c r="B137" s="201"/>
      <c r="C137" s="13"/>
      <c r="D137" s="202" t="s">
        <v>135</v>
      </c>
      <c r="E137" s="203" t="s">
        <v>1</v>
      </c>
      <c r="F137" s="204" t="s">
        <v>146</v>
      </c>
      <c r="G137" s="13"/>
      <c r="H137" s="205">
        <v>46</v>
      </c>
      <c r="I137" s="206"/>
      <c r="J137" s="13"/>
      <c r="K137" s="13"/>
      <c r="L137" s="201"/>
      <c r="M137" s="207"/>
      <c r="N137" s="208"/>
      <c r="O137" s="208"/>
      <c r="P137" s="208"/>
      <c r="Q137" s="208"/>
      <c r="R137" s="208"/>
      <c r="S137" s="208"/>
      <c r="T137" s="20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3" t="s">
        <v>135</v>
      </c>
      <c r="AU137" s="203" t="s">
        <v>88</v>
      </c>
      <c r="AV137" s="13" t="s">
        <v>88</v>
      </c>
      <c r="AW137" s="13" t="s">
        <v>36</v>
      </c>
      <c r="AX137" s="13" t="s">
        <v>21</v>
      </c>
      <c r="AY137" s="203" t="s">
        <v>127</v>
      </c>
    </row>
    <row r="138" s="2" customFormat="1" ht="16.5" customHeight="1">
      <c r="A138" s="35"/>
      <c r="B138" s="186"/>
      <c r="C138" s="187" t="s">
        <v>133</v>
      </c>
      <c r="D138" s="187" t="s">
        <v>129</v>
      </c>
      <c r="E138" s="188" t="s">
        <v>147</v>
      </c>
      <c r="F138" s="189" t="s">
        <v>148</v>
      </c>
      <c r="G138" s="190" t="s">
        <v>144</v>
      </c>
      <c r="H138" s="191">
        <v>46</v>
      </c>
      <c r="I138" s="192"/>
      <c r="J138" s="193">
        <f>ROUND(I138*H138,2)</f>
        <v>0</v>
      </c>
      <c r="K138" s="194"/>
      <c r="L138" s="36"/>
      <c r="M138" s="195" t="s">
        <v>1</v>
      </c>
      <c r="N138" s="196" t="s">
        <v>44</v>
      </c>
      <c r="O138" s="74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133</v>
      </c>
      <c r="AT138" s="199" t="s">
        <v>129</v>
      </c>
      <c r="AU138" s="199" t="s">
        <v>88</v>
      </c>
      <c r="AY138" s="16" t="s">
        <v>127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6" t="s">
        <v>21</v>
      </c>
      <c r="BK138" s="200">
        <f>ROUND(I138*H138,2)</f>
        <v>0</v>
      </c>
      <c r="BL138" s="16" t="s">
        <v>133</v>
      </c>
      <c r="BM138" s="199" t="s">
        <v>149</v>
      </c>
    </row>
    <row r="139" s="13" customFormat="1">
      <c r="A139" s="13"/>
      <c r="B139" s="201"/>
      <c r="C139" s="13"/>
      <c r="D139" s="202" t="s">
        <v>135</v>
      </c>
      <c r="E139" s="203" t="s">
        <v>1</v>
      </c>
      <c r="F139" s="204" t="s">
        <v>146</v>
      </c>
      <c r="G139" s="13"/>
      <c r="H139" s="205">
        <v>46</v>
      </c>
      <c r="I139" s="206"/>
      <c r="J139" s="13"/>
      <c r="K139" s="13"/>
      <c r="L139" s="201"/>
      <c r="M139" s="207"/>
      <c r="N139" s="208"/>
      <c r="O139" s="208"/>
      <c r="P139" s="208"/>
      <c r="Q139" s="208"/>
      <c r="R139" s="208"/>
      <c r="S139" s="208"/>
      <c r="T139" s="20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3" t="s">
        <v>135</v>
      </c>
      <c r="AU139" s="203" t="s">
        <v>88</v>
      </c>
      <c r="AV139" s="13" t="s">
        <v>88</v>
      </c>
      <c r="AW139" s="13" t="s">
        <v>36</v>
      </c>
      <c r="AX139" s="13" t="s">
        <v>21</v>
      </c>
      <c r="AY139" s="203" t="s">
        <v>127</v>
      </c>
    </row>
    <row r="140" s="2" customFormat="1" ht="21.75" customHeight="1">
      <c r="A140" s="35"/>
      <c r="B140" s="186"/>
      <c r="C140" s="187" t="s">
        <v>150</v>
      </c>
      <c r="D140" s="187" t="s">
        <v>129</v>
      </c>
      <c r="E140" s="188" t="s">
        <v>151</v>
      </c>
      <c r="F140" s="189" t="s">
        <v>152</v>
      </c>
      <c r="G140" s="190" t="s">
        <v>132</v>
      </c>
      <c r="H140" s="191">
        <v>7.3600000000000003</v>
      </c>
      <c r="I140" s="192"/>
      <c r="J140" s="193">
        <f>ROUND(I140*H140,2)</f>
        <v>0</v>
      </c>
      <c r="K140" s="194"/>
      <c r="L140" s="36"/>
      <c r="M140" s="195" t="s">
        <v>1</v>
      </c>
      <c r="N140" s="196" t="s">
        <v>44</v>
      </c>
      <c r="O140" s="74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133</v>
      </c>
      <c r="AT140" s="199" t="s">
        <v>129</v>
      </c>
      <c r="AU140" s="199" t="s">
        <v>88</v>
      </c>
      <c r="AY140" s="16" t="s">
        <v>127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6" t="s">
        <v>21</v>
      </c>
      <c r="BK140" s="200">
        <f>ROUND(I140*H140,2)</f>
        <v>0</v>
      </c>
      <c r="BL140" s="16" t="s">
        <v>133</v>
      </c>
      <c r="BM140" s="199" t="s">
        <v>153</v>
      </c>
    </row>
    <row r="141" s="13" customFormat="1">
      <c r="A141" s="13"/>
      <c r="B141" s="201"/>
      <c r="C141" s="13"/>
      <c r="D141" s="202" t="s">
        <v>135</v>
      </c>
      <c r="E141" s="203" t="s">
        <v>1</v>
      </c>
      <c r="F141" s="204" t="s">
        <v>154</v>
      </c>
      <c r="G141" s="13"/>
      <c r="H141" s="205">
        <v>7.3600000000000003</v>
      </c>
      <c r="I141" s="206"/>
      <c r="J141" s="13"/>
      <c r="K141" s="13"/>
      <c r="L141" s="201"/>
      <c r="M141" s="207"/>
      <c r="N141" s="208"/>
      <c r="O141" s="208"/>
      <c r="P141" s="208"/>
      <c r="Q141" s="208"/>
      <c r="R141" s="208"/>
      <c r="S141" s="208"/>
      <c r="T141" s="20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3" t="s">
        <v>135</v>
      </c>
      <c r="AU141" s="203" t="s">
        <v>88</v>
      </c>
      <c r="AV141" s="13" t="s">
        <v>88</v>
      </c>
      <c r="AW141" s="13" t="s">
        <v>36</v>
      </c>
      <c r="AX141" s="13" t="s">
        <v>21</v>
      </c>
      <c r="AY141" s="203" t="s">
        <v>127</v>
      </c>
    </row>
    <row r="142" s="2" customFormat="1" ht="21.75" customHeight="1">
      <c r="A142" s="35"/>
      <c r="B142" s="186"/>
      <c r="C142" s="187" t="s">
        <v>155</v>
      </c>
      <c r="D142" s="187" t="s">
        <v>129</v>
      </c>
      <c r="E142" s="188" t="s">
        <v>156</v>
      </c>
      <c r="F142" s="189" t="s">
        <v>157</v>
      </c>
      <c r="G142" s="190" t="s">
        <v>132</v>
      </c>
      <c r="H142" s="191">
        <v>7.3600000000000003</v>
      </c>
      <c r="I142" s="192"/>
      <c r="J142" s="193">
        <f>ROUND(I142*H142,2)</f>
        <v>0</v>
      </c>
      <c r="K142" s="194"/>
      <c r="L142" s="36"/>
      <c r="M142" s="195" t="s">
        <v>1</v>
      </c>
      <c r="N142" s="196" t="s">
        <v>44</v>
      </c>
      <c r="O142" s="74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133</v>
      </c>
      <c r="AT142" s="199" t="s">
        <v>129</v>
      </c>
      <c r="AU142" s="199" t="s">
        <v>88</v>
      </c>
      <c r="AY142" s="16" t="s">
        <v>127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6" t="s">
        <v>21</v>
      </c>
      <c r="BK142" s="200">
        <f>ROUND(I142*H142,2)</f>
        <v>0</v>
      </c>
      <c r="BL142" s="16" t="s">
        <v>133</v>
      </c>
      <c r="BM142" s="199" t="s">
        <v>158</v>
      </c>
    </row>
    <row r="143" s="2" customFormat="1" ht="16.5" customHeight="1">
      <c r="A143" s="35"/>
      <c r="B143" s="186"/>
      <c r="C143" s="187" t="s">
        <v>159</v>
      </c>
      <c r="D143" s="187" t="s">
        <v>129</v>
      </c>
      <c r="E143" s="188" t="s">
        <v>160</v>
      </c>
      <c r="F143" s="189" t="s">
        <v>161</v>
      </c>
      <c r="G143" s="190" t="s">
        <v>132</v>
      </c>
      <c r="H143" s="191">
        <v>7.3600000000000003</v>
      </c>
      <c r="I143" s="192"/>
      <c r="J143" s="193">
        <f>ROUND(I143*H143,2)</f>
        <v>0</v>
      </c>
      <c r="K143" s="194"/>
      <c r="L143" s="36"/>
      <c r="M143" s="195" t="s">
        <v>1</v>
      </c>
      <c r="N143" s="196" t="s">
        <v>44</v>
      </c>
      <c r="O143" s="74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21</v>
      </c>
      <c r="AT143" s="199" t="s">
        <v>129</v>
      </c>
      <c r="AU143" s="199" t="s">
        <v>88</v>
      </c>
      <c r="AY143" s="16" t="s">
        <v>127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6" t="s">
        <v>21</v>
      </c>
      <c r="BK143" s="200">
        <f>ROUND(I143*H143,2)</f>
        <v>0</v>
      </c>
      <c r="BL143" s="16" t="s">
        <v>21</v>
      </c>
      <c r="BM143" s="199" t="s">
        <v>162</v>
      </c>
    </row>
    <row r="144" s="2" customFormat="1" ht="16.5" customHeight="1">
      <c r="A144" s="35"/>
      <c r="B144" s="186"/>
      <c r="C144" s="187" t="s">
        <v>163</v>
      </c>
      <c r="D144" s="187" t="s">
        <v>129</v>
      </c>
      <c r="E144" s="188" t="s">
        <v>164</v>
      </c>
      <c r="F144" s="189" t="s">
        <v>165</v>
      </c>
      <c r="G144" s="190" t="s">
        <v>132</v>
      </c>
      <c r="H144" s="191">
        <v>7.3600000000000003</v>
      </c>
      <c r="I144" s="192"/>
      <c r="J144" s="193">
        <f>ROUND(I144*H144,2)</f>
        <v>0</v>
      </c>
      <c r="K144" s="194"/>
      <c r="L144" s="36"/>
      <c r="M144" s="195" t="s">
        <v>1</v>
      </c>
      <c r="N144" s="196" t="s">
        <v>44</v>
      </c>
      <c r="O144" s="74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21</v>
      </c>
      <c r="AT144" s="199" t="s">
        <v>129</v>
      </c>
      <c r="AU144" s="199" t="s">
        <v>88</v>
      </c>
      <c r="AY144" s="16" t="s">
        <v>127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6" t="s">
        <v>21</v>
      </c>
      <c r="BK144" s="200">
        <f>ROUND(I144*H144,2)</f>
        <v>0</v>
      </c>
      <c r="BL144" s="16" t="s">
        <v>21</v>
      </c>
      <c r="BM144" s="199" t="s">
        <v>166</v>
      </c>
    </row>
    <row r="145" s="2" customFormat="1" ht="21.75" customHeight="1">
      <c r="A145" s="35"/>
      <c r="B145" s="186"/>
      <c r="C145" s="187" t="s">
        <v>167</v>
      </c>
      <c r="D145" s="187" t="s">
        <v>129</v>
      </c>
      <c r="E145" s="188" t="s">
        <v>168</v>
      </c>
      <c r="F145" s="189" t="s">
        <v>169</v>
      </c>
      <c r="G145" s="190" t="s">
        <v>132</v>
      </c>
      <c r="H145" s="191">
        <v>3.6800000000000002</v>
      </c>
      <c r="I145" s="192"/>
      <c r="J145" s="193">
        <f>ROUND(I145*H145,2)</f>
        <v>0</v>
      </c>
      <c r="K145" s="194"/>
      <c r="L145" s="36"/>
      <c r="M145" s="195" t="s">
        <v>1</v>
      </c>
      <c r="N145" s="196" t="s">
        <v>44</v>
      </c>
      <c r="O145" s="74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21</v>
      </c>
      <c r="AT145" s="199" t="s">
        <v>129</v>
      </c>
      <c r="AU145" s="199" t="s">
        <v>88</v>
      </c>
      <c r="AY145" s="16" t="s">
        <v>127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21</v>
      </c>
      <c r="BK145" s="200">
        <f>ROUND(I145*H145,2)</f>
        <v>0</v>
      </c>
      <c r="BL145" s="16" t="s">
        <v>21</v>
      </c>
      <c r="BM145" s="199" t="s">
        <v>170</v>
      </c>
    </row>
    <row r="146" s="13" customFormat="1">
      <c r="A146" s="13"/>
      <c r="B146" s="201"/>
      <c r="C146" s="13"/>
      <c r="D146" s="202" t="s">
        <v>135</v>
      </c>
      <c r="E146" s="203" t="s">
        <v>1</v>
      </c>
      <c r="F146" s="204" t="s">
        <v>171</v>
      </c>
      <c r="G146" s="13"/>
      <c r="H146" s="205">
        <v>3.6800000000000002</v>
      </c>
      <c r="I146" s="206"/>
      <c r="J146" s="13"/>
      <c r="K146" s="13"/>
      <c r="L146" s="201"/>
      <c r="M146" s="207"/>
      <c r="N146" s="208"/>
      <c r="O146" s="208"/>
      <c r="P146" s="208"/>
      <c r="Q146" s="208"/>
      <c r="R146" s="208"/>
      <c r="S146" s="208"/>
      <c r="T146" s="20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3" t="s">
        <v>135</v>
      </c>
      <c r="AU146" s="203" t="s">
        <v>88</v>
      </c>
      <c r="AV146" s="13" t="s">
        <v>88</v>
      </c>
      <c r="AW146" s="13" t="s">
        <v>36</v>
      </c>
      <c r="AX146" s="13" t="s">
        <v>21</v>
      </c>
      <c r="AY146" s="203" t="s">
        <v>127</v>
      </c>
    </row>
    <row r="147" s="2" customFormat="1" ht="21.75" customHeight="1">
      <c r="A147" s="35"/>
      <c r="B147" s="186"/>
      <c r="C147" s="187" t="s">
        <v>26</v>
      </c>
      <c r="D147" s="187" t="s">
        <v>129</v>
      </c>
      <c r="E147" s="188" t="s">
        <v>172</v>
      </c>
      <c r="F147" s="189" t="s">
        <v>173</v>
      </c>
      <c r="G147" s="190" t="s">
        <v>132</v>
      </c>
      <c r="H147" s="191">
        <v>2.7599999999999998</v>
      </c>
      <c r="I147" s="192"/>
      <c r="J147" s="193">
        <f>ROUND(I147*H147,2)</f>
        <v>0</v>
      </c>
      <c r="K147" s="194"/>
      <c r="L147" s="36"/>
      <c r="M147" s="195" t="s">
        <v>1</v>
      </c>
      <c r="N147" s="196" t="s">
        <v>44</v>
      </c>
      <c r="O147" s="74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21</v>
      </c>
      <c r="AT147" s="199" t="s">
        <v>129</v>
      </c>
      <c r="AU147" s="199" t="s">
        <v>88</v>
      </c>
      <c r="AY147" s="16" t="s">
        <v>127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6" t="s">
        <v>21</v>
      </c>
      <c r="BK147" s="200">
        <f>ROUND(I147*H147,2)</f>
        <v>0</v>
      </c>
      <c r="BL147" s="16" t="s">
        <v>21</v>
      </c>
      <c r="BM147" s="199" t="s">
        <v>174</v>
      </c>
    </row>
    <row r="148" s="13" customFormat="1">
      <c r="A148" s="13"/>
      <c r="B148" s="201"/>
      <c r="C148" s="13"/>
      <c r="D148" s="202" t="s">
        <v>135</v>
      </c>
      <c r="E148" s="203" t="s">
        <v>1</v>
      </c>
      <c r="F148" s="204" t="s">
        <v>140</v>
      </c>
      <c r="G148" s="13"/>
      <c r="H148" s="205">
        <v>2.7599999999999998</v>
      </c>
      <c r="I148" s="206"/>
      <c r="J148" s="13"/>
      <c r="K148" s="13"/>
      <c r="L148" s="201"/>
      <c r="M148" s="207"/>
      <c r="N148" s="208"/>
      <c r="O148" s="208"/>
      <c r="P148" s="208"/>
      <c r="Q148" s="208"/>
      <c r="R148" s="208"/>
      <c r="S148" s="208"/>
      <c r="T148" s="20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3" t="s">
        <v>135</v>
      </c>
      <c r="AU148" s="203" t="s">
        <v>88</v>
      </c>
      <c r="AV148" s="13" t="s">
        <v>88</v>
      </c>
      <c r="AW148" s="13" t="s">
        <v>36</v>
      </c>
      <c r="AX148" s="13" t="s">
        <v>21</v>
      </c>
      <c r="AY148" s="203" t="s">
        <v>127</v>
      </c>
    </row>
    <row r="149" s="2" customFormat="1" ht="16.5" customHeight="1">
      <c r="A149" s="35"/>
      <c r="B149" s="186"/>
      <c r="C149" s="210" t="s">
        <v>175</v>
      </c>
      <c r="D149" s="210" t="s">
        <v>176</v>
      </c>
      <c r="E149" s="211" t="s">
        <v>177</v>
      </c>
      <c r="F149" s="212" t="s">
        <v>178</v>
      </c>
      <c r="G149" s="213" t="s">
        <v>179</v>
      </c>
      <c r="H149" s="214">
        <v>25</v>
      </c>
      <c r="I149" s="215"/>
      <c r="J149" s="216">
        <f>ROUND(I149*H149,2)</f>
        <v>0</v>
      </c>
      <c r="K149" s="217"/>
      <c r="L149" s="218"/>
      <c r="M149" s="219" t="s">
        <v>1</v>
      </c>
      <c r="N149" s="220" t="s">
        <v>44</v>
      </c>
      <c r="O149" s="74"/>
      <c r="P149" s="197">
        <f>O149*H149</f>
        <v>0</v>
      </c>
      <c r="Q149" s="197">
        <v>0.00032000000000000003</v>
      </c>
      <c r="R149" s="197">
        <f>Q149*H149</f>
        <v>0.0080000000000000002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163</v>
      </c>
      <c r="AT149" s="199" t="s">
        <v>176</v>
      </c>
      <c r="AU149" s="199" t="s">
        <v>88</v>
      </c>
      <c r="AY149" s="16" t="s">
        <v>127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6" t="s">
        <v>21</v>
      </c>
      <c r="BK149" s="200">
        <f>ROUND(I149*H149,2)</f>
        <v>0</v>
      </c>
      <c r="BL149" s="16" t="s">
        <v>133</v>
      </c>
      <c r="BM149" s="199" t="s">
        <v>180</v>
      </c>
    </row>
    <row r="150" s="2" customFormat="1" ht="16.5" customHeight="1">
      <c r="A150" s="35"/>
      <c r="B150" s="186"/>
      <c r="C150" s="210" t="s">
        <v>181</v>
      </c>
      <c r="D150" s="210" t="s">
        <v>176</v>
      </c>
      <c r="E150" s="211" t="s">
        <v>182</v>
      </c>
      <c r="F150" s="212" t="s">
        <v>183</v>
      </c>
      <c r="G150" s="213" t="s">
        <v>179</v>
      </c>
      <c r="H150" s="214">
        <v>25</v>
      </c>
      <c r="I150" s="215"/>
      <c r="J150" s="216">
        <f>ROUND(I150*H150,2)</f>
        <v>0</v>
      </c>
      <c r="K150" s="217"/>
      <c r="L150" s="218"/>
      <c r="M150" s="219" t="s">
        <v>1</v>
      </c>
      <c r="N150" s="220" t="s">
        <v>44</v>
      </c>
      <c r="O150" s="74"/>
      <c r="P150" s="197">
        <f>O150*H150</f>
        <v>0</v>
      </c>
      <c r="Q150" s="197">
        <v>0.00010000000000000001</v>
      </c>
      <c r="R150" s="197">
        <f>Q150*H150</f>
        <v>0.0025000000000000001</v>
      </c>
      <c r="S150" s="197">
        <v>0</v>
      </c>
      <c r="T150" s="19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163</v>
      </c>
      <c r="AT150" s="199" t="s">
        <v>176</v>
      </c>
      <c r="AU150" s="199" t="s">
        <v>88</v>
      </c>
      <c r="AY150" s="16" t="s">
        <v>127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6" t="s">
        <v>21</v>
      </c>
      <c r="BK150" s="200">
        <f>ROUND(I150*H150,2)</f>
        <v>0</v>
      </c>
      <c r="BL150" s="16" t="s">
        <v>133</v>
      </c>
      <c r="BM150" s="199" t="s">
        <v>184</v>
      </c>
    </row>
    <row r="151" s="2" customFormat="1" ht="16.5" customHeight="1">
      <c r="A151" s="35"/>
      <c r="B151" s="186"/>
      <c r="C151" s="210" t="s">
        <v>185</v>
      </c>
      <c r="D151" s="210" t="s">
        <v>176</v>
      </c>
      <c r="E151" s="211" t="s">
        <v>186</v>
      </c>
      <c r="F151" s="212" t="s">
        <v>187</v>
      </c>
      <c r="G151" s="213" t="s">
        <v>188</v>
      </c>
      <c r="H151" s="214">
        <v>12.512000000000001</v>
      </c>
      <c r="I151" s="215"/>
      <c r="J151" s="216">
        <f>ROUND(I151*H151,2)</f>
        <v>0</v>
      </c>
      <c r="K151" s="217"/>
      <c r="L151" s="218"/>
      <c r="M151" s="219" t="s">
        <v>1</v>
      </c>
      <c r="N151" s="220" t="s">
        <v>44</v>
      </c>
      <c r="O151" s="74"/>
      <c r="P151" s="197">
        <f>O151*H151</f>
        <v>0</v>
      </c>
      <c r="Q151" s="197">
        <v>1</v>
      </c>
      <c r="R151" s="197">
        <f>Q151*H151</f>
        <v>12.512000000000001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88</v>
      </c>
      <c r="AT151" s="199" t="s">
        <v>176</v>
      </c>
      <c r="AU151" s="199" t="s">
        <v>88</v>
      </c>
      <c r="AY151" s="16" t="s">
        <v>127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6" t="s">
        <v>21</v>
      </c>
      <c r="BK151" s="200">
        <f>ROUND(I151*H151,2)</f>
        <v>0</v>
      </c>
      <c r="BL151" s="16" t="s">
        <v>21</v>
      </c>
      <c r="BM151" s="199" t="s">
        <v>189</v>
      </c>
    </row>
    <row r="152" s="13" customFormat="1">
      <c r="A152" s="13"/>
      <c r="B152" s="201"/>
      <c r="C152" s="13"/>
      <c r="D152" s="202" t="s">
        <v>135</v>
      </c>
      <c r="E152" s="203" t="s">
        <v>1</v>
      </c>
      <c r="F152" s="204" t="s">
        <v>190</v>
      </c>
      <c r="G152" s="13"/>
      <c r="H152" s="205">
        <v>12.512000000000001</v>
      </c>
      <c r="I152" s="206"/>
      <c r="J152" s="13"/>
      <c r="K152" s="13"/>
      <c r="L152" s="201"/>
      <c r="M152" s="207"/>
      <c r="N152" s="208"/>
      <c r="O152" s="208"/>
      <c r="P152" s="208"/>
      <c r="Q152" s="208"/>
      <c r="R152" s="208"/>
      <c r="S152" s="208"/>
      <c r="T152" s="20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3" t="s">
        <v>135</v>
      </c>
      <c r="AU152" s="203" t="s">
        <v>88</v>
      </c>
      <c r="AV152" s="13" t="s">
        <v>88</v>
      </c>
      <c r="AW152" s="13" t="s">
        <v>36</v>
      </c>
      <c r="AX152" s="13" t="s">
        <v>21</v>
      </c>
      <c r="AY152" s="203" t="s">
        <v>127</v>
      </c>
    </row>
    <row r="153" s="12" customFormat="1" ht="22.8" customHeight="1">
      <c r="A153" s="12"/>
      <c r="B153" s="173"/>
      <c r="C153" s="12"/>
      <c r="D153" s="174" t="s">
        <v>78</v>
      </c>
      <c r="E153" s="184" t="s">
        <v>133</v>
      </c>
      <c r="F153" s="184" t="s">
        <v>191</v>
      </c>
      <c r="G153" s="12"/>
      <c r="H153" s="12"/>
      <c r="I153" s="176"/>
      <c r="J153" s="185">
        <f>BK153</f>
        <v>0</v>
      </c>
      <c r="K153" s="12"/>
      <c r="L153" s="173"/>
      <c r="M153" s="178"/>
      <c r="N153" s="179"/>
      <c r="O153" s="179"/>
      <c r="P153" s="180">
        <f>SUM(P154:P155)</f>
        <v>0</v>
      </c>
      <c r="Q153" s="179"/>
      <c r="R153" s="180">
        <f>SUM(R154:R155)</f>
        <v>0</v>
      </c>
      <c r="S153" s="179"/>
      <c r="T153" s="181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4" t="s">
        <v>21</v>
      </c>
      <c r="AT153" s="182" t="s">
        <v>78</v>
      </c>
      <c r="AU153" s="182" t="s">
        <v>21</v>
      </c>
      <c r="AY153" s="174" t="s">
        <v>127</v>
      </c>
      <c r="BK153" s="183">
        <f>SUM(BK154:BK155)</f>
        <v>0</v>
      </c>
    </row>
    <row r="154" s="2" customFormat="1" ht="16.5" customHeight="1">
      <c r="A154" s="35"/>
      <c r="B154" s="186"/>
      <c r="C154" s="187" t="s">
        <v>192</v>
      </c>
      <c r="D154" s="187" t="s">
        <v>129</v>
      </c>
      <c r="E154" s="188" t="s">
        <v>193</v>
      </c>
      <c r="F154" s="189" t="s">
        <v>194</v>
      </c>
      <c r="G154" s="190" t="s">
        <v>132</v>
      </c>
      <c r="H154" s="191">
        <v>0.92000000000000004</v>
      </c>
      <c r="I154" s="192"/>
      <c r="J154" s="193">
        <f>ROUND(I154*H154,2)</f>
        <v>0</v>
      </c>
      <c r="K154" s="194"/>
      <c r="L154" s="36"/>
      <c r="M154" s="195" t="s">
        <v>1</v>
      </c>
      <c r="N154" s="196" t="s">
        <v>44</v>
      </c>
      <c r="O154" s="74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133</v>
      </c>
      <c r="AT154" s="199" t="s">
        <v>129</v>
      </c>
      <c r="AU154" s="199" t="s">
        <v>88</v>
      </c>
      <c r="AY154" s="16" t="s">
        <v>127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6" t="s">
        <v>21</v>
      </c>
      <c r="BK154" s="200">
        <f>ROUND(I154*H154,2)</f>
        <v>0</v>
      </c>
      <c r="BL154" s="16" t="s">
        <v>133</v>
      </c>
      <c r="BM154" s="199" t="s">
        <v>195</v>
      </c>
    </row>
    <row r="155" s="13" customFormat="1">
      <c r="A155" s="13"/>
      <c r="B155" s="201"/>
      <c r="C155" s="13"/>
      <c r="D155" s="202" t="s">
        <v>135</v>
      </c>
      <c r="E155" s="203" t="s">
        <v>1</v>
      </c>
      <c r="F155" s="204" t="s">
        <v>196</v>
      </c>
      <c r="G155" s="13"/>
      <c r="H155" s="205">
        <v>0.92000000000000004</v>
      </c>
      <c r="I155" s="206"/>
      <c r="J155" s="13"/>
      <c r="K155" s="13"/>
      <c r="L155" s="201"/>
      <c r="M155" s="207"/>
      <c r="N155" s="208"/>
      <c r="O155" s="208"/>
      <c r="P155" s="208"/>
      <c r="Q155" s="208"/>
      <c r="R155" s="208"/>
      <c r="S155" s="208"/>
      <c r="T155" s="20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3" t="s">
        <v>135</v>
      </c>
      <c r="AU155" s="203" t="s">
        <v>88</v>
      </c>
      <c r="AV155" s="13" t="s">
        <v>88</v>
      </c>
      <c r="AW155" s="13" t="s">
        <v>36</v>
      </c>
      <c r="AX155" s="13" t="s">
        <v>21</v>
      </c>
      <c r="AY155" s="203" t="s">
        <v>127</v>
      </c>
    </row>
    <row r="156" s="12" customFormat="1" ht="25.92" customHeight="1">
      <c r="A156" s="12"/>
      <c r="B156" s="173"/>
      <c r="C156" s="12"/>
      <c r="D156" s="174" t="s">
        <v>78</v>
      </c>
      <c r="E156" s="175" t="s">
        <v>197</v>
      </c>
      <c r="F156" s="175" t="s">
        <v>198</v>
      </c>
      <c r="G156" s="12"/>
      <c r="H156" s="12"/>
      <c r="I156" s="176"/>
      <c r="J156" s="177">
        <f>BK156</f>
        <v>0</v>
      </c>
      <c r="K156" s="12"/>
      <c r="L156" s="173"/>
      <c r="M156" s="178"/>
      <c r="N156" s="179"/>
      <c r="O156" s="179"/>
      <c r="P156" s="180">
        <f>P157+SUM(P158:P167)+P182+P193+P207+P210+P229+P241+P272</f>
        <v>0</v>
      </c>
      <c r="Q156" s="179"/>
      <c r="R156" s="180">
        <f>R157+SUM(R158:R167)+R182+R193+R207+R210+R229+R241+R272</f>
        <v>0.73881399999999997</v>
      </c>
      <c r="S156" s="179"/>
      <c r="T156" s="181">
        <f>T157+SUM(T158:T167)+T182+T193+T207+T210+T229+T241+T272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4" t="s">
        <v>88</v>
      </c>
      <c r="AT156" s="182" t="s">
        <v>78</v>
      </c>
      <c r="AU156" s="182" t="s">
        <v>79</v>
      </c>
      <c r="AY156" s="174" t="s">
        <v>127</v>
      </c>
      <c r="BK156" s="183">
        <f>BK157+SUM(BK158:BK167)+BK182+BK193+BK207+BK210+BK229+BK241+BK272</f>
        <v>0</v>
      </c>
    </row>
    <row r="157" s="2" customFormat="1" ht="21.75" customHeight="1">
      <c r="A157" s="35"/>
      <c r="B157" s="186"/>
      <c r="C157" s="187" t="s">
        <v>8</v>
      </c>
      <c r="D157" s="187" t="s">
        <v>129</v>
      </c>
      <c r="E157" s="188" t="s">
        <v>199</v>
      </c>
      <c r="F157" s="189" t="s">
        <v>200</v>
      </c>
      <c r="G157" s="190" t="s">
        <v>179</v>
      </c>
      <c r="H157" s="191">
        <v>25</v>
      </c>
      <c r="I157" s="192"/>
      <c r="J157" s="193">
        <f>ROUND(I157*H157,2)</f>
        <v>0</v>
      </c>
      <c r="K157" s="194"/>
      <c r="L157" s="36"/>
      <c r="M157" s="195" t="s">
        <v>1</v>
      </c>
      <c r="N157" s="196" t="s">
        <v>44</v>
      </c>
      <c r="O157" s="74"/>
      <c r="P157" s="197">
        <f>O157*H157</f>
        <v>0</v>
      </c>
      <c r="Q157" s="197">
        <v>0.00050000000000000001</v>
      </c>
      <c r="R157" s="197">
        <f>Q157*H157</f>
        <v>0.012500000000000001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201</v>
      </c>
      <c r="AT157" s="199" t="s">
        <v>129</v>
      </c>
      <c r="AU157" s="199" t="s">
        <v>21</v>
      </c>
      <c r="AY157" s="16" t="s">
        <v>127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6" t="s">
        <v>21</v>
      </c>
      <c r="BK157" s="200">
        <f>ROUND(I157*H157,2)</f>
        <v>0</v>
      </c>
      <c r="BL157" s="16" t="s">
        <v>201</v>
      </c>
      <c r="BM157" s="199" t="s">
        <v>202</v>
      </c>
    </row>
    <row r="158" s="2" customFormat="1" ht="21.75" customHeight="1">
      <c r="A158" s="35"/>
      <c r="B158" s="186"/>
      <c r="C158" s="187" t="s">
        <v>201</v>
      </c>
      <c r="D158" s="187" t="s">
        <v>129</v>
      </c>
      <c r="E158" s="188" t="s">
        <v>203</v>
      </c>
      <c r="F158" s="189" t="s">
        <v>204</v>
      </c>
      <c r="G158" s="190" t="s">
        <v>179</v>
      </c>
      <c r="H158" s="191">
        <v>16</v>
      </c>
      <c r="I158" s="192"/>
      <c r="J158" s="193">
        <f>ROUND(I158*H158,2)</f>
        <v>0</v>
      </c>
      <c r="K158" s="194"/>
      <c r="L158" s="36"/>
      <c r="M158" s="195" t="s">
        <v>1</v>
      </c>
      <c r="N158" s="196" t="s">
        <v>44</v>
      </c>
      <c r="O158" s="74"/>
      <c r="P158" s="197">
        <f>O158*H158</f>
        <v>0</v>
      </c>
      <c r="Q158" s="197">
        <v>0.001</v>
      </c>
      <c r="R158" s="197">
        <f>Q158*H158</f>
        <v>0.016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201</v>
      </c>
      <c r="AT158" s="199" t="s">
        <v>129</v>
      </c>
      <c r="AU158" s="199" t="s">
        <v>21</v>
      </c>
      <c r="AY158" s="16" t="s">
        <v>127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6" t="s">
        <v>21</v>
      </c>
      <c r="BK158" s="200">
        <f>ROUND(I158*H158,2)</f>
        <v>0</v>
      </c>
      <c r="BL158" s="16" t="s">
        <v>201</v>
      </c>
      <c r="BM158" s="199" t="s">
        <v>205</v>
      </c>
    </row>
    <row r="159" s="2" customFormat="1" ht="21.75" customHeight="1">
      <c r="A159" s="35"/>
      <c r="B159" s="186"/>
      <c r="C159" s="187" t="s">
        <v>206</v>
      </c>
      <c r="D159" s="187" t="s">
        <v>129</v>
      </c>
      <c r="E159" s="188" t="s">
        <v>207</v>
      </c>
      <c r="F159" s="189" t="s">
        <v>208</v>
      </c>
      <c r="G159" s="190" t="s">
        <v>209</v>
      </c>
      <c r="H159" s="191">
        <v>6</v>
      </c>
      <c r="I159" s="192"/>
      <c r="J159" s="193">
        <f>ROUND(I159*H159,2)</f>
        <v>0</v>
      </c>
      <c r="K159" s="194"/>
      <c r="L159" s="36"/>
      <c r="M159" s="195" t="s">
        <v>1</v>
      </c>
      <c r="N159" s="196" t="s">
        <v>44</v>
      </c>
      <c r="O159" s="74"/>
      <c r="P159" s="197">
        <f>O159*H159</f>
        <v>0</v>
      </c>
      <c r="Q159" s="197">
        <v>0.001</v>
      </c>
      <c r="R159" s="197">
        <f>Q159*H159</f>
        <v>0.0060000000000000001</v>
      </c>
      <c r="S159" s="197">
        <v>0</v>
      </c>
      <c r="T159" s="19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9" t="s">
        <v>201</v>
      </c>
      <c r="AT159" s="199" t="s">
        <v>129</v>
      </c>
      <c r="AU159" s="199" t="s">
        <v>21</v>
      </c>
      <c r="AY159" s="16" t="s">
        <v>127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6" t="s">
        <v>21</v>
      </c>
      <c r="BK159" s="200">
        <f>ROUND(I159*H159,2)</f>
        <v>0</v>
      </c>
      <c r="BL159" s="16" t="s">
        <v>201</v>
      </c>
      <c r="BM159" s="199" t="s">
        <v>210</v>
      </c>
    </row>
    <row r="160" s="2" customFormat="1" ht="21.75" customHeight="1">
      <c r="A160" s="35"/>
      <c r="B160" s="186"/>
      <c r="C160" s="187" t="s">
        <v>211</v>
      </c>
      <c r="D160" s="187" t="s">
        <v>129</v>
      </c>
      <c r="E160" s="188" t="s">
        <v>212</v>
      </c>
      <c r="F160" s="189" t="s">
        <v>213</v>
      </c>
      <c r="G160" s="190" t="s">
        <v>209</v>
      </c>
      <c r="H160" s="191">
        <v>1</v>
      </c>
      <c r="I160" s="192"/>
      <c r="J160" s="193">
        <f>ROUND(I160*H160,2)</f>
        <v>0</v>
      </c>
      <c r="K160" s="194"/>
      <c r="L160" s="36"/>
      <c r="M160" s="195" t="s">
        <v>1</v>
      </c>
      <c r="N160" s="196" t="s">
        <v>44</v>
      </c>
      <c r="O160" s="74"/>
      <c r="P160" s="197">
        <f>O160*H160</f>
        <v>0</v>
      </c>
      <c r="Q160" s="197">
        <v>0.0033800000000000002</v>
      </c>
      <c r="R160" s="197">
        <f>Q160*H160</f>
        <v>0.0033800000000000002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201</v>
      </c>
      <c r="AT160" s="199" t="s">
        <v>129</v>
      </c>
      <c r="AU160" s="199" t="s">
        <v>21</v>
      </c>
      <c r="AY160" s="16" t="s">
        <v>127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6" t="s">
        <v>21</v>
      </c>
      <c r="BK160" s="200">
        <f>ROUND(I160*H160,2)</f>
        <v>0</v>
      </c>
      <c r="BL160" s="16" t="s">
        <v>201</v>
      </c>
      <c r="BM160" s="199" t="s">
        <v>214</v>
      </c>
    </row>
    <row r="161" s="2" customFormat="1" ht="16.5" customHeight="1">
      <c r="A161" s="35"/>
      <c r="B161" s="186"/>
      <c r="C161" s="187" t="s">
        <v>215</v>
      </c>
      <c r="D161" s="187" t="s">
        <v>129</v>
      </c>
      <c r="E161" s="188" t="s">
        <v>216</v>
      </c>
      <c r="F161" s="189" t="s">
        <v>217</v>
      </c>
      <c r="G161" s="190" t="s">
        <v>209</v>
      </c>
      <c r="H161" s="191">
        <v>1</v>
      </c>
      <c r="I161" s="192"/>
      <c r="J161" s="193">
        <f>ROUND(I161*H161,2)</f>
        <v>0</v>
      </c>
      <c r="K161" s="194"/>
      <c r="L161" s="36"/>
      <c r="M161" s="195" t="s">
        <v>1</v>
      </c>
      <c r="N161" s="196" t="s">
        <v>44</v>
      </c>
      <c r="O161" s="74"/>
      <c r="P161" s="197">
        <f>O161*H161</f>
        <v>0</v>
      </c>
      <c r="Q161" s="197">
        <v>0.00022000000000000001</v>
      </c>
      <c r="R161" s="197">
        <f>Q161*H161</f>
        <v>0.00022000000000000001</v>
      </c>
      <c r="S161" s="197">
        <v>0</v>
      </c>
      <c r="T161" s="19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9" t="s">
        <v>201</v>
      </c>
      <c r="AT161" s="199" t="s">
        <v>129</v>
      </c>
      <c r="AU161" s="199" t="s">
        <v>21</v>
      </c>
      <c r="AY161" s="16" t="s">
        <v>127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6" t="s">
        <v>21</v>
      </c>
      <c r="BK161" s="200">
        <f>ROUND(I161*H161,2)</f>
        <v>0</v>
      </c>
      <c r="BL161" s="16" t="s">
        <v>201</v>
      </c>
      <c r="BM161" s="199" t="s">
        <v>218</v>
      </c>
    </row>
    <row r="162" s="2" customFormat="1" ht="21.75" customHeight="1">
      <c r="A162" s="35"/>
      <c r="B162" s="186"/>
      <c r="C162" s="187" t="s">
        <v>219</v>
      </c>
      <c r="D162" s="187" t="s">
        <v>129</v>
      </c>
      <c r="E162" s="188" t="s">
        <v>220</v>
      </c>
      <c r="F162" s="189" t="s">
        <v>221</v>
      </c>
      <c r="G162" s="190" t="s">
        <v>179</v>
      </c>
      <c r="H162" s="191">
        <v>25</v>
      </c>
      <c r="I162" s="192"/>
      <c r="J162" s="193">
        <f>ROUND(I162*H162,2)</f>
        <v>0</v>
      </c>
      <c r="K162" s="194"/>
      <c r="L162" s="36"/>
      <c r="M162" s="195" t="s">
        <v>1</v>
      </c>
      <c r="N162" s="196" t="s">
        <v>44</v>
      </c>
      <c r="O162" s="74"/>
      <c r="P162" s="197">
        <f>O162*H162</f>
        <v>0</v>
      </c>
      <c r="Q162" s="197">
        <v>0.00038999999999999999</v>
      </c>
      <c r="R162" s="197">
        <f>Q162*H162</f>
        <v>0.00975</v>
      </c>
      <c r="S162" s="197">
        <v>0</v>
      </c>
      <c r="T162" s="19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9" t="s">
        <v>201</v>
      </c>
      <c r="AT162" s="199" t="s">
        <v>129</v>
      </c>
      <c r="AU162" s="199" t="s">
        <v>21</v>
      </c>
      <c r="AY162" s="16" t="s">
        <v>127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6" t="s">
        <v>21</v>
      </c>
      <c r="BK162" s="200">
        <f>ROUND(I162*H162,2)</f>
        <v>0</v>
      </c>
      <c r="BL162" s="16" t="s">
        <v>201</v>
      </c>
      <c r="BM162" s="199" t="s">
        <v>222</v>
      </c>
    </row>
    <row r="163" s="2" customFormat="1" ht="33" customHeight="1">
      <c r="A163" s="35"/>
      <c r="B163" s="186"/>
      <c r="C163" s="187" t="s">
        <v>7</v>
      </c>
      <c r="D163" s="187" t="s">
        <v>129</v>
      </c>
      <c r="E163" s="188" t="s">
        <v>223</v>
      </c>
      <c r="F163" s="189" t="s">
        <v>224</v>
      </c>
      <c r="G163" s="190" t="s">
        <v>179</v>
      </c>
      <c r="H163" s="191">
        <v>16</v>
      </c>
      <c r="I163" s="192"/>
      <c r="J163" s="193">
        <f>ROUND(I163*H163,2)</f>
        <v>0</v>
      </c>
      <c r="K163" s="194"/>
      <c r="L163" s="36"/>
      <c r="M163" s="195" t="s">
        <v>1</v>
      </c>
      <c r="N163" s="196" t="s">
        <v>44</v>
      </c>
      <c r="O163" s="74"/>
      <c r="P163" s="197">
        <f>O163*H163</f>
        <v>0</v>
      </c>
      <c r="Q163" s="197">
        <v>0.00087000000000000001</v>
      </c>
      <c r="R163" s="197">
        <f>Q163*H163</f>
        <v>0.01392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201</v>
      </c>
      <c r="AT163" s="199" t="s">
        <v>129</v>
      </c>
      <c r="AU163" s="199" t="s">
        <v>21</v>
      </c>
      <c r="AY163" s="16" t="s">
        <v>127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6" t="s">
        <v>21</v>
      </c>
      <c r="BK163" s="200">
        <f>ROUND(I163*H163,2)</f>
        <v>0</v>
      </c>
      <c r="BL163" s="16" t="s">
        <v>201</v>
      </c>
      <c r="BM163" s="199" t="s">
        <v>225</v>
      </c>
    </row>
    <row r="164" s="2" customFormat="1" ht="16.5" customHeight="1">
      <c r="A164" s="35"/>
      <c r="B164" s="186"/>
      <c r="C164" s="210" t="s">
        <v>226</v>
      </c>
      <c r="D164" s="210" t="s">
        <v>176</v>
      </c>
      <c r="E164" s="211" t="s">
        <v>227</v>
      </c>
      <c r="F164" s="212" t="s">
        <v>228</v>
      </c>
      <c r="G164" s="213" t="s">
        <v>209</v>
      </c>
      <c r="H164" s="214">
        <v>4</v>
      </c>
      <c r="I164" s="215"/>
      <c r="J164" s="216">
        <f>ROUND(I164*H164,2)</f>
        <v>0</v>
      </c>
      <c r="K164" s="217"/>
      <c r="L164" s="218"/>
      <c r="M164" s="219" t="s">
        <v>1</v>
      </c>
      <c r="N164" s="220" t="s">
        <v>44</v>
      </c>
      <c r="O164" s="74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9" t="s">
        <v>229</v>
      </c>
      <c r="AT164" s="199" t="s">
        <v>176</v>
      </c>
      <c r="AU164" s="199" t="s">
        <v>21</v>
      </c>
      <c r="AY164" s="16" t="s">
        <v>127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6" t="s">
        <v>21</v>
      </c>
      <c r="BK164" s="200">
        <f>ROUND(I164*H164,2)</f>
        <v>0</v>
      </c>
      <c r="BL164" s="16" t="s">
        <v>201</v>
      </c>
      <c r="BM164" s="199" t="s">
        <v>230</v>
      </c>
    </row>
    <row r="165" s="2" customFormat="1" ht="16.5" customHeight="1">
      <c r="A165" s="35"/>
      <c r="B165" s="186"/>
      <c r="C165" s="210" t="s">
        <v>231</v>
      </c>
      <c r="D165" s="210" t="s">
        <v>176</v>
      </c>
      <c r="E165" s="211" t="s">
        <v>232</v>
      </c>
      <c r="F165" s="212" t="s">
        <v>233</v>
      </c>
      <c r="G165" s="213" t="s">
        <v>209</v>
      </c>
      <c r="H165" s="214">
        <v>1</v>
      </c>
      <c r="I165" s="215"/>
      <c r="J165" s="216">
        <f>ROUND(I165*H165,2)</f>
        <v>0</v>
      </c>
      <c r="K165" s="217"/>
      <c r="L165" s="218"/>
      <c r="M165" s="219" t="s">
        <v>1</v>
      </c>
      <c r="N165" s="220" t="s">
        <v>44</v>
      </c>
      <c r="O165" s="74"/>
      <c r="P165" s="197">
        <f>O165*H165</f>
        <v>0</v>
      </c>
      <c r="Q165" s="197">
        <v>0.0014400000000000001</v>
      </c>
      <c r="R165" s="197">
        <f>Q165*H165</f>
        <v>0.0014400000000000001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229</v>
      </c>
      <c r="AT165" s="199" t="s">
        <v>176</v>
      </c>
      <c r="AU165" s="199" t="s">
        <v>21</v>
      </c>
      <c r="AY165" s="16" t="s">
        <v>127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6" t="s">
        <v>21</v>
      </c>
      <c r="BK165" s="200">
        <f>ROUND(I165*H165,2)</f>
        <v>0</v>
      </c>
      <c r="BL165" s="16" t="s">
        <v>201</v>
      </c>
      <c r="BM165" s="199" t="s">
        <v>234</v>
      </c>
    </row>
    <row r="166" s="2" customFormat="1" ht="21.75" customHeight="1">
      <c r="A166" s="35"/>
      <c r="B166" s="186"/>
      <c r="C166" s="210" t="s">
        <v>235</v>
      </c>
      <c r="D166" s="210" t="s">
        <v>176</v>
      </c>
      <c r="E166" s="211" t="s">
        <v>236</v>
      </c>
      <c r="F166" s="212" t="s">
        <v>237</v>
      </c>
      <c r="G166" s="213" t="s">
        <v>209</v>
      </c>
      <c r="H166" s="214">
        <v>1</v>
      </c>
      <c r="I166" s="215"/>
      <c r="J166" s="216">
        <f>ROUND(I166*H166,2)</f>
        <v>0</v>
      </c>
      <c r="K166" s="217"/>
      <c r="L166" s="218"/>
      <c r="M166" s="219" t="s">
        <v>1</v>
      </c>
      <c r="N166" s="220" t="s">
        <v>44</v>
      </c>
      <c r="O166" s="74"/>
      <c r="P166" s="197">
        <f>O166*H166</f>
        <v>0</v>
      </c>
      <c r="Q166" s="197">
        <v>0.0014400000000000001</v>
      </c>
      <c r="R166" s="197">
        <f>Q166*H166</f>
        <v>0.0014400000000000001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229</v>
      </c>
      <c r="AT166" s="199" t="s">
        <v>176</v>
      </c>
      <c r="AU166" s="199" t="s">
        <v>21</v>
      </c>
      <c r="AY166" s="16" t="s">
        <v>127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6" t="s">
        <v>21</v>
      </c>
      <c r="BK166" s="200">
        <f>ROUND(I166*H166,2)</f>
        <v>0</v>
      </c>
      <c r="BL166" s="16" t="s">
        <v>201</v>
      </c>
      <c r="BM166" s="199" t="s">
        <v>238</v>
      </c>
    </row>
    <row r="167" s="12" customFormat="1" ht="22.8" customHeight="1">
      <c r="A167" s="12"/>
      <c r="B167" s="173"/>
      <c r="C167" s="12"/>
      <c r="D167" s="174" t="s">
        <v>78</v>
      </c>
      <c r="E167" s="184" t="s">
        <v>239</v>
      </c>
      <c r="F167" s="184" t="s">
        <v>240</v>
      </c>
      <c r="G167" s="12"/>
      <c r="H167" s="12"/>
      <c r="I167" s="176"/>
      <c r="J167" s="185">
        <f>BK167</f>
        <v>0</v>
      </c>
      <c r="K167" s="12"/>
      <c r="L167" s="173"/>
      <c r="M167" s="178"/>
      <c r="N167" s="179"/>
      <c r="O167" s="179"/>
      <c r="P167" s="180">
        <f>SUM(P168:P181)</f>
        <v>0</v>
      </c>
      <c r="Q167" s="179"/>
      <c r="R167" s="180">
        <f>SUM(R168:R181)</f>
        <v>0.030876000000000001</v>
      </c>
      <c r="S167" s="179"/>
      <c r="T167" s="181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4" t="s">
        <v>88</v>
      </c>
      <c r="AT167" s="182" t="s">
        <v>78</v>
      </c>
      <c r="AU167" s="182" t="s">
        <v>21</v>
      </c>
      <c r="AY167" s="174" t="s">
        <v>127</v>
      </c>
      <c r="BK167" s="183">
        <f>SUM(BK168:BK181)</f>
        <v>0</v>
      </c>
    </row>
    <row r="168" s="2" customFormat="1" ht="21.75" customHeight="1">
      <c r="A168" s="35"/>
      <c r="B168" s="186"/>
      <c r="C168" s="187" t="s">
        <v>241</v>
      </c>
      <c r="D168" s="187" t="s">
        <v>129</v>
      </c>
      <c r="E168" s="188" t="s">
        <v>242</v>
      </c>
      <c r="F168" s="189" t="s">
        <v>243</v>
      </c>
      <c r="G168" s="190" t="s">
        <v>179</v>
      </c>
      <c r="H168" s="191">
        <v>280.80000000000001</v>
      </c>
      <c r="I168" s="192"/>
      <c r="J168" s="193">
        <f>ROUND(I168*H168,2)</f>
        <v>0</v>
      </c>
      <c r="K168" s="194"/>
      <c r="L168" s="36"/>
      <c r="M168" s="195" t="s">
        <v>1</v>
      </c>
      <c r="N168" s="196" t="s">
        <v>44</v>
      </c>
      <c r="O168" s="74"/>
      <c r="P168" s="197">
        <f>O168*H168</f>
        <v>0</v>
      </c>
      <c r="Q168" s="197">
        <v>6.0000000000000002E-05</v>
      </c>
      <c r="R168" s="197">
        <f>Q168*H168</f>
        <v>0.016848000000000002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201</v>
      </c>
      <c r="AT168" s="199" t="s">
        <v>129</v>
      </c>
      <c r="AU168" s="199" t="s">
        <v>88</v>
      </c>
      <c r="AY168" s="16" t="s">
        <v>127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6" t="s">
        <v>21</v>
      </c>
      <c r="BK168" s="200">
        <f>ROUND(I168*H168,2)</f>
        <v>0</v>
      </c>
      <c r="BL168" s="16" t="s">
        <v>201</v>
      </c>
      <c r="BM168" s="199" t="s">
        <v>244</v>
      </c>
    </row>
    <row r="169" s="13" customFormat="1">
      <c r="A169" s="13"/>
      <c r="B169" s="201"/>
      <c r="C169" s="13"/>
      <c r="D169" s="202" t="s">
        <v>135</v>
      </c>
      <c r="E169" s="203" t="s">
        <v>1</v>
      </c>
      <c r="F169" s="204" t="s">
        <v>245</v>
      </c>
      <c r="G169" s="13"/>
      <c r="H169" s="205">
        <v>280.80000000000001</v>
      </c>
      <c r="I169" s="206"/>
      <c r="J169" s="13"/>
      <c r="K169" s="13"/>
      <c r="L169" s="201"/>
      <c r="M169" s="207"/>
      <c r="N169" s="208"/>
      <c r="O169" s="208"/>
      <c r="P169" s="208"/>
      <c r="Q169" s="208"/>
      <c r="R169" s="208"/>
      <c r="S169" s="208"/>
      <c r="T169" s="20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3" t="s">
        <v>135</v>
      </c>
      <c r="AU169" s="203" t="s">
        <v>88</v>
      </c>
      <c r="AV169" s="13" t="s">
        <v>88</v>
      </c>
      <c r="AW169" s="13" t="s">
        <v>36</v>
      </c>
      <c r="AX169" s="13" t="s">
        <v>21</v>
      </c>
      <c r="AY169" s="203" t="s">
        <v>127</v>
      </c>
    </row>
    <row r="170" s="2" customFormat="1" ht="21.75" customHeight="1">
      <c r="A170" s="35"/>
      <c r="B170" s="186"/>
      <c r="C170" s="210" t="s">
        <v>246</v>
      </c>
      <c r="D170" s="210" t="s">
        <v>176</v>
      </c>
      <c r="E170" s="211" t="s">
        <v>247</v>
      </c>
      <c r="F170" s="212" t="s">
        <v>248</v>
      </c>
      <c r="G170" s="213" t="s">
        <v>179</v>
      </c>
      <c r="H170" s="214">
        <v>148.19999999999999</v>
      </c>
      <c r="I170" s="215"/>
      <c r="J170" s="216">
        <f>ROUND(I170*H170,2)</f>
        <v>0</v>
      </c>
      <c r="K170" s="217"/>
      <c r="L170" s="218"/>
      <c r="M170" s="219" t="s">
        <v>1</v>
      </c>
      <c r="N170" s="220" t="s">
        <v>44</v>
      </c>
      <c r="O170" s="74"/>
      <c r="P170" s="197">
        <f>O170*H170</f>
        <v>0</v>
      </c>
      <c r="Q170" s="197">
        <v>2.0000000000000002E-05</v>
      </c>
      <c r="R170" s="197">
        <f>Q170*H170</f>
        <v>0.0029640000000000001</v>
      </c>
      <c r="S170" s="197">
        <v>0</v>
      </c>
      <c r="T170" s="19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9" t="s">
        <v>229</v>
      </c>
      <c r="AT170" s="199" t="s">
        <v>176</v>
      </c>
      <c r="AU170" s="199" t="s">
        <v>88</v>
      </c>
      <c r="AY170" s="16" t="s">
        <v>127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6" t="s">
        <v>21</v>
      </c>
      <c r="BK170" s="200">
        <f>ROUND(I170*H170,2)</f>
        <v>0</v>
      </c>
      <c r="BL170" s="16" t="s">
        <v>201</v>
      </c>
      <c r="BM170" s="199" t="s">
        <v>249</v>
      </c>
    </row>
    <row r="171" s="13" customFormat="1">
      <c r="A171" s="13"/>
      <c r="B171" s="201"/>
      <c r="C171" s="13"/>
      <c r="D171" s="202" t="s">
        <v>135</v>
      </c>
      <c r="E171" s="13"/>
      <c r="F171" s="204" t="s">
        <v>250</v>
      </c>
      <c r="G171" s="13"/>
      <c r="H171" s="205">
        <v>148.19999999999999</v>
      </c>
      <c r="I171" s="206"/>
      <c r="J171" s="13"/>
      <c r="K171" s="13"/>
      <c r="L171" s="201"/>
      <c r="M171" s="207"/>
      <c r="N171" s="208"/>
      <c r="O171" s="208"/>
      <c r="P171" s="208"/>
      <c r="Q171" s="208"/>
      <c r="R171" s="208"/>
      <c r="S171" s="208"/>
      <c r="T171" s="20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3" t="s">
        <v>135</v>
      </c>
      <c r="AU171" s="203" t="s">
        <v>88</v>
      </c>
      <c r="AV171" s="13" t="s">
        <v>88</v>
      </c>
      <c r="AW171" s="13" t="s">
        <v>3</v>
      </c>
      <c r="AX171" s="13" t="s">
        <v>21</v>
      </c>
      <c r="AY171" s="203" t="s">
        <v>127</v>
      </c>
    </row>
    <row r="172" s="2" customFormat="1" ht="21.75" customHeight="1">
      <c r="A172" s="35"/>
      <c r="B172" s="186"/>
      <c r="C172" s="210" t="s">
        <v>251</v>
      </c>
      <c r="D172" s="210" t="s">
        <v>176</v>
      </c>
      <c r="E172" s="211" t="s">
        <v>252</v>
      </c>
      <c r="F172" s="212" t="s">
        <v>253</v>
      </c>
      <c r="G172" s="213" t="s">
        <v>179</v>
      </c>
      <c r="H172" s="214">
        <v>31.199999999999999</v>
      </c>
      <c r="I172" s="215"/>
      <c r="J172" s="216">
        <f>ROUND(I172*H172,2)</f>
        <v>0</v>
      </c>
      <c r="K172" s="217"/>
      <c r="L172" s="218"/>
      <c r="M172" s="219" t="s">
        <v>1</v>
      </c>
      <c r="N172" s="220" t="s">
        <v>44</v>
      </c>
      <c r="O172" s="74"/>
      <c r="P172" s="197">
        <f>O172*H172</f>
        <v>0</v>
      </c>
      <c r="Q172" s="197">
        <v>4.0000000000000003E-05</v>
      </c>
      <c r="R172" s="197">
        <f>Q172*H172</f>
        <v>0.001248</v>
      </c>
      <c r="S172" s="197">
        <v>0</v>
      </c>
      <c r="T172" s="19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9" t="s">
        <v>229</v>
      </c>
      <c r="AT172" s="199" t="s">
        <v>176</v>
      </c>
      <c r="AU172" s="199" t="s">
        <v>88</v>
      </c>
      <c r="AY172" s="16" t="s">
        <v>127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6" t="s">
        <v>21</v>
      </c>
      <c r="BK172" s="200">
        <f>ROUND(I172*H172,2)</f>
        <v>0</v>
      </c>
      <c r="BL172" s="16" t="s">
        <v>201</v>
      </c>
      <c r="BM172" s="199" t="s">
        <v>254</v>
      </c>
    </row>
    <row r="173" s="13" customFormat="1">
      <c r="A173" s="13"/>
      <c r="B173" s="201"/>
      <c r="C173" s="13"/>
      <c r="D173" s="202" t="s">
        <v>135</v>
      </c>
      <c r="E173" s="13"/>
      <c r="F173" s="204" t="s">
        <v>255</v>
      </c>
      <c r="G173" s="13"/>
      <c r="H173" s="205">
        <v>31.199999999999999</v>
      </c>
      <c r="I173" s="206"/>
      <c r="J173" s="13"/>
      <c r="K173" s="13"/>
      <c r="L173" s="201"/>
      <c r="M173" s="207"/>
      <c r="N173" s="208"/>
      <c r="O173" s="208"/>
      <c r="P173" s="208"/>
      <c r="Q173" s="208"/>
      <c r="R173" s="208"/>
      <c r="S173" s="208"/>
      <c r="T173" s="20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3" t="s">
        <v>135</v>
      </c>
      <c r="AU173" s="203" t="s">
        <v>88</v>
      </c>
      <c r="AV173" s="13" t="s">
        <v>88</v>
      </c>
      <c r="AW173" s="13" t="s">
        <v>3</v>
      </c>
      <c r="AX173" s="13" t="s">
        <v>21</v>
      </c>
      <c r="AY173" s="203" t="s">
        <v>127</v>
      </c>
    </row>
    <row r="174" s="2" customFormat="1" ht="21.75" customHeight="1">
      <c r="A174" s="35"/>
      <c r="B174" s="186"/>
      <c r="C174" s="210" t="s">
        <v>256</v>
      </c>
      <c r="D174" s="210" t="s">
        <v>176</v>
      </c>
      <c r="E174" s="211" t="s">
        <v>257</v>
      </c>
      <c r="F174" s="212" t="s">
        <v>258</v>
      </c>
      <c r="G174" s="213" t="s">
        <v>179</v>
      </c>
      <c r="H174" s="214">
        <v>15.6</v>
      </c>
      <c r="I174" s="215"/>
      <c r="J174" s="216">
        <f>ROUND(I174*H174,2)</f>
        <v>0</v>
      </c>
      <c r="K174" s="217"/>
      <c r="L174" s="218"/>
      <c r="M174" s="219" t="s">
        <v>1</v>
      </c>
      <c r="N174" s="220" t="s">
        <v>44</v>
      </c>
      <c r="O174" s="74"/>
      <c r="P174" s="197">
        <f>O174*H174</f>
        <v>0</v>
      </c>
      <c r="Q174" s="197">
        <v>8.0000000000000007E-05</v>
      </c>
      <c r="R174" s="197">
        <f>Q174*H174</f>
        <v>0.001248</v>
      </c>
      <c r="S174" s="197">
        <v>0</v>
      </c>
      <c r="T174" s="19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9" t="s">
        <v>229</v>
      </c>
      <c r="AT174" s="199" t="s">
        <v>176</v>
      </c>
      <c r="AU174" s="199" t="s">
        <v>88</v>
      </c>
      <c r="AY174" s="16" t="s">
        <v>127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6" t="s">
        <v>21</v>
      </c>
      <c r="BK174" s="200">
        <f>ROUND(I174*H174,2)</f>
        <v>0</v>
      </c>
      <c r="BL174" s="16" t="s">
        <v>201</v>
      </c>
      <c r="BM174" s="199" t="s">
        <v>259</v>
      </c>
    </row>
    <row r="175" s="13" customFormat="1">
      <c r="A175" s="13"/>
      <c r="B175" s="201"/>
      <c r="C175" s="13"/>
      <c r="D175" s="202" t="s">
        <v>135</v>
      </c>
      <c r="E175" s="13"/>
      <c r="F175" s="204" t="s">
        <v>260</v>
      </c>
      <c r="G175" s="13"/>
      <c r="H175" s="205">
        <v>15.6</v>
      </c>
      <c r="I175" s="206"/>
      <c r="J175" s="13"/>
      <c r="K175" s="13"/>
      <c r="L175" s="201"/>
      <c r="M175" s="207"/>
      <c r="N175" s="208"/>
      <c r="O175" s="208"/>
      <c r="P175" s="208"/>
      <c r="Q175" s="208"/>
      <c r="R175" s="208"/>
      <c r="S175" s="208"/>
      <c r="T175" s="20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3" t="s">
        <v>135</v>
      </c>
      <c r="AU175" s="203" t="s">
        <v>88</v>
      </c>
      <c r="AV175" s="13" t="s">
        <v>88</v>
      </c>
      <c r="AW175" s="13" t="s">
        <v>3</v>
      </c>
      <c r="AX175" s="13" t="s">
        <v>21</v>
      </c>
      <c r="AY175" s="203" t="s">
        <v>127</v>
      </c>
    </row>
    <row r="176" s="2" customFormat="1" ht="21.75" customHeight="1">
      <c r="A176" s="35"/>
      <c r="B176" s="186"/>
      <c r="C176" s="210" t="s">
        <v>261</v>
      </c>
      <c r="D176" s="210" t="s">
        <v>176</v>
      </c>
      <c r="E176" s="211" t="s">
        <v>262</v>
      </c>
      <c r="F176" s="212" t="s">
        <v>263</v>
      </c>
      <c r="G176" s="213" t="s">
        <v>179</v>
      </c>
      <c r="H176" s="214">
        <v>78</v>
      </c>
      <c r="I176" s="215"/>
      <c r="J176" s="216">
        <f>ROUND(I176*H176,2)</f>
        <v>0</v>
      </c>
      <c r="K176" s="217"/>
      <c r="L176" s="218"/>
      <c r="M176" s="219" t="s">
        <v>1</v>
      </c>
      <c r="N176" s="220" t="s">
        <v>44</v>
      </c>
      <c r="O176" s="74"/>
      <c r="P176" s="197">
        <f>O176*H176</f>
        <v>0</v>
      </c>
      <c r="Q176" s="197">
        <v>5.0000000000000002E-05</v>
      </c>
      <c r="R176" s="197">
        <f>Q176*H176</f>
        <v>0.0039000000000000003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229</v>
      </c>
      <c r="AT176" s="199" t="s">
        <v>176</v>
      </c>
      <c r="AU176" s="199" t="s">
        <v>88</v>
      </c>
      <c r="AY176" s="16" t="s">
        <v>127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6" t="s">
        <v>21</v>
      </c>
      <c r="BK176" s="200">
        <f>ROUND(I176*H176,2)</f>
        <v>0</v>
      </c>
      <c r="BL176" s="16" t="s">
        <v>201</v>
      </c>
      <c r="BM176" s="199" t="s">
        <v>264</v>
      </c>
    </row>
    <row r="177" s="13" customFormat="1">
      <c r="A177" s="13"/>
      <c r="B177" s="201"/>
      <c r="C177" s="13"/>
      <c r="D177" s="202" t="s">
        <v>135</v>
      </c>
      <c r="E177" s="13"/>
      <c r="F177" s="204" t="s">
        <v>265</v>
      </c>
      <c r="G177" s="13"/>
      <c r="H177" s="205">
        <v>78</v>
      </c>
      <c r="I177" s="206"/>
      <c r="J177" s="13"/>
      <c r="K177" s="13"/>
      <c r="L177" s="201"/>
      <c r="M177" s="207"/>
      <c r="N177" s="208"/>
      <c r="O177" s="208"/>
      <c r="P177" s="208"/>
      <c r="Q177" s="208"/>
      <c r="R177" s="208"/>
      <c r="S177" s="208"/>
      <c r="T177" s="20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3" t="s">
        <v>135</v>
      </c>
      <c r="AU177" s="203" t="s">
        <v>88</v>
      </c>
      <c r="AV177" s="13" t="s">
        <v>88</v>
      </c>
      <c r="AW177" s="13" t="s">
        <v>3</v>
      </c>
      <c r="AX177" s="13" t="s">
        <v>21</v>
      </c>
      <c r="AY177" s="203" t="s">
        <v>127</v>
      </c>
    </row>
    <row r="178" s="2" customFormat="1" ht="21.75" customHeight="1">
      <c r="A178" s="35"/>
      <c r="B178" s="186"/>
      <c r="C178" s="210" t="s">
        <v>266</v>
      </c>
      <c r="D178" s="210" t="s">
        <v>176</v>
      </c>
      <c r="E178" s="211" t="s">
        <v>267</v>
      </c>
      <c r="F178" s="212" t="s">
        <v>268</v>
      </c>
      <c r="G178" s="213" t="s">
        <v>179</v>
      </c>
      <c r="H178" s="214">
        <v>7.7999999999999998</v>
      </c>
      <c r="I178" s="215"/>
      <c r="J178" s="216">
        <f>ROUND(I178*H178,2)</f>
        <v>0</v>
      </c>
      <c r="K178" s="217"/>
      <c r="L178" s="218"/>
      <c r="M178" s="219" t="s">
        <v>1</v>
      </c>
      <c r="N178" s="220" t="s">
        <v>44</v>
      </c>
      <c r="O178" s="74"/>
      <c r="P178" s="197">
        <f>O178*H178</f>
        <v>0</v>
      </c>
      <c r="Q178" s="197">
        <v>6.0000000000000002E-05</v>
      </c>
      <c r="R178" s="197">
        <f>Q178*H178</f>
        <v>0.00046799999999999999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229</v>
      </c>
      <c r="AT178" s="199" t="s">
        <v>176</v>
      </c>
      <c r="AU178" s="199" t="s">
        <v>88</v>
      </c>
      <c r="AY178" s="16" t="s">
        <v>127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6" t="s">
        <v>21</v>
      </c>
      <c r="BK178" s="200">
        <f>ROUND(I178*H178,2)</f>
        <v>0</v>
      </c>
      <c r="BL178" s="16" t="s">
        <v>201</v>
      </c>
      <c r="BM178" s="199" t="s">
        <v>269</v>
      </c>
    </row>
    <row r="179" s="13" customFormat="1">
      <c r="A179" s="13"/>
      <c r="B179" s="201"/>
      <c r="C179" s="13"/>
      <c r="D179" s="202" t="s">
        <v>135</v>
      </c>
      <c r="E179" s="13"/>
      <c r="F179" s="204" t="s">
        <v>270</v>
      </c>
      <c r="G179" s="13"/>
      <c r="H179" s="205">
        <v>7.7999999999999998</v>
      </c>
      <c r="I179" s="206"/>
      <c r="J179" s="13"/>
      <c r="K179" s="13"/>
      <c r="L179" s="201"/>
      <c r="M179" s="207"/>
      <c r="N179" s="208"/>
      <c r="O179" s="208"/>
      <c r="P179" s="208"/>
      <c r="Q179" s="208"/>
      <c r="R179" s="208"/>
      <c r="S179" s="208"/>
      <c r="T179" s="20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3" t="s">
        <v>135</v>
      </c>
      <c r="AU179" s="203" t="s">
        <v>88</v>
      </c>
      <c r="AV179" s="13" t="s">
        <v>88</v>
      </c>
      <c r="AW179" s="13" t="s">
        <v>3</v>
      </c>
      <c r="AX179" s="13" t="s">
        <v>21</v>
      </c>
      <c r="AY179" s="203" t="s">
        <v>127</v>
      </c>
    </row>
    <row r="180" s="2" customFormat="1" ht="16.5" customHeight="1">
      <c r="A180" s="35"/>
      <c r="B180" s="186"/>
      <c r="C180" s="210" t="s">
        <v>271</v>
      </c>
      <c r="D180" s="210" t="s">
        <v>176</v>
      </c>
      <c r="E180" s="211" t="s">
        <v>272</v>
      </c>
      <c r="F180" s="212" t="s">
        <v>273</v>
      </c>
      <c r="G180" s="213" t="s">
        <v>209</v>
      </c>
      <c r="H180" s="214">
        <v>300</v>
      </c>
      <c r="I180" s="215"/>
      <c r="J180" s="216">
        <f>ROUND(I180*H180,2)</f>
        <v>0</v>
      </c>
      <c r="K180" s="217"/>
      <c r="L180" s="218"/>
      <c r="M180" s="219" t="s">
        <v>1</v>
      </c>
      <c r="N180" s="220" t="s">
        <v>44</v>
      </c>
      <c r="O180" s="74"/>
      <c r="P180" s="197">
        <f>O180*H180</f>
        <v>0</v>
      </c>
      <c r="Q180" s="197">
        <v>1.0000000000000001E-05</v>
      </c>
      <c r="R180" s="197">
        <f>Q180*H180</f>
        <v>0.0030000000000000001</v>
      </c>
      <c r="S180" s="197">
        <v>0</v>
      </c>
      <c r="T180" s="19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9" t="s">
        <v>229</v>
      </c>
      <c r="AT180" s="199" t="s">
        <v>176</v>
      </c>
      <c r="AU180" s="199" t="s">
        <v>88</v>
      </c>
      <c r="AY180" s="16" t="s">
        <v>127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6" t="s">
        <v>21</v>
      </c>
      <c r="BK180" s="200">
        <f>ROUND(I180*H180,2)</f>
        <v>0</v>
      </c>
      <c r="BL180" s="16" t="s">
        <v>201</v>
      </c>
      <c r="BM180" s="199" t="s">
        <v>274</v>
      </c>
    </row>
    <row r="181" s="2" customFormat="1" ht="16.5" customHeight="1">
      <c r="A181" s="35"/>
      <c r="B181" s="186"/>
      <c r="C181" s="210" t="s">
        <v>229</v>
      </c>
      <c r="D181" s="210" t="s">
        <v>176</v>
      </c>
      <c r="E181" s="211" t="s">
        <v>275</v>
      </c>
      <c r="F181" s="212" t="s">
        <v>276</v>
      </c>
      <c r="G181" s="213" t="s">
        <v>209</v>
      </c>
      <c r="H181" s="214">
        <v>3</v>
      </c>
      <c r="I181" s="215"/>
      <c r="J181" s="216">
        <f>ROUND(I181*H181,2)</f>
        <v>0</v>
      </c>
      <c r="K181" s="217"/>
      <c r="L181" s="218"/>
      <c r="M181" s="219" t="s">
        <v>1</v>
      </c>
      <c r="N181" s="220" t="s">
        <v>44</v>
      </c>
      <c r="O181" s="74"/>
      <c r="P181" s="197">
        <f>O181*H181</f>
        <v>0</v>
      </c>
      <c r="Q181" s="197">
        <v>0.00040000000000000002</v>
      </c>
      <c r="R181" s="197">
        <f>Q181*H181</f>
        <v>0.0012000000000000001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229</v>
      </c>
      <c r="AT181" s="199" t="s">
        <v>176</v>
      </c>
      <c r="AU181" s="199" t="s">
        <v>88</v>
      </c>
      <c r="AY181" s="16" t="s">
        <v>127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6" t="s">
        <v>21</v>
      </c>
      <c r="BK181" s="200">
        <f>ROUND(I181*H181,2)</f>
        <v>0</v>
      </c>
      <c r="BL181" s="16" t="s">
        <v>201</v>
      </c>
      <c r="BM181" s="199" t="s">
        <v>277</v>
      </c>
    </row>
    <row r="182" s="12" customFormat="1" ht="22.8" customHeight="1">
      <c r="A182" s="12"/>
      <c r="B182" s="173"/>
      <c r="C182" s="12"/>
      <c r="D182" s="174" t="s">
        <v>78</v>
      </c>
      <c r="E182" s="184" t="s">
        <v>278</v>
      </c>
      <c r="F182" s="184" t="s">
        <v>279</v>
      </c>
      <c r="G182" s="12"/>
      <c r="H182" s="12"/>
      <c r="I182" s="176"/>
      <c r="J182" s="185">
        <f>BK182</f>
        <v>0</v>
      </c>
      <c r="K182" s="12"/>
      <c r="L182" s="173"/>
      <c r="M182" s="178"/>
      <c r="N182" s="179"/>
      <c r="O182" s="179"/>
      <c r="P182" s="180">
        <f>SUM(P183:P192)</f>
        <v>0</v>
      </c>
      <c r="Q182" s="179"/>
      <c r="R182" s="180">
        <f>SUM(R183:R192)</f>
        <v>0.036430000000000004</v>
      </c>
      <c r="S182" s="179"/>
      <c r="T182" s="181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74" t="s">
        <v>88</v>
      </c>
      <c r="AT182" s="182" t="s">
        <v>78</v>
      </c>
      <c r="AU182" s="182" t="s">
        <v>21</v>
      </c>
      <c r="AY182" s="174" t="s">
        <v>127</v>
      </c>
      <c r="BK182" s="183">
        <f>SUM(BK183:BK192)</f>
        <v>0</v>
      </c>
    </row>
    <row r="183" s="2" customFormat="1" ht="21.75" customHeight="1">
      <c r="A183" s="35"/>
      <c r="B183" s="186"/>
      <c r="C183" s="187" t="s">
        <v>280</v>
      </c>
      <c r="D183" s="187" t="s">
        <v>129</v>
      </c>
      <c r="E183" s="188" t="s">
        <v>281</v>
      </c>
      <c r="F183" s="189" t="s">
        <v>282</v>
      </c>
      <c r="G183" s="190" t="s">
        <v>179</v>
      </c>
      <c r="H183" s="191">
        <v>3</v>
      </c>
      <c r="I183" s="192"/>
      <c r="J183" s="193">
        <f>ROUND(I183*H183,2)</f>
        <v>0</v>
      </c>
      <c r="K183" s="194"/>
      <c r="L183" s="36"/>
      <c r="M183" s="195" t="s">
        <v>1</v>
      </c>
      <c r="N183" s="196" t="s">
        <v>44</v>
      </c>
      <c r="O183" s="74"/>
      <c r="P183" s="197">
        <f>O183*H183</f>
        <v>0</v>
      </c>
      <c r="Q183" s="197">
        <v>0.0026900000000000001</v>
      </c>
      <c r="R183" s="197">
        <f>Q183*H183</f>
        <v>0.0080700000000000008</v>
      </c>
      <c r="S183" s="197">
        <v>0</v>
      </c>
      <c r="T183" s="19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9" t="s">
        <v>201</v>
      </c>
      <c r="AT183" s="199" t="s">
        <v>129</v>
      </c>
      <c r="AU183" s="199" t="s">
        <v>88</v>
      </c>
      <c r="AY183" s="16" t="s">
        <v>127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6" t="s">
        <v>21</v>
      </c>
      <c r="BK183" s="200">
        <f>ROUND(I183*H183,2)</f>
        <v>0</v>
      </c>
      <c r="BL183" s="16" t="s">
        <v>201</v>
      </c>
      <c r="BM183" s="199" t="s">
        <v>283</v>
      </c>
    </row>
    <row r="184" s="2" customFormat="1" ht="16.5" customHeight="1">
      <c r="A184" s="35"/>
      <c r="B184" s="186"/>
      <c r="C184" s="187" t="s">
        <v>284</v>
      </c>
      <c r="D184" s="187" t="s">
        <v>129</v>
      </c>
      <c r="E184" s="188" t="s">
        <v>285</v>
      </c>
      <c r="F184" s="189" t="s">
        <v>286</v>
      </c>
      <c r="G184" s="190" t="s">
        <v>179</v>
      </c>
      <c r="H184" s="191">
        <v>1</v>
      </c>
      <c r="I184" s="192"/>
      <c r="J184" s="193">
        <f>ROUND(I184*H184,2)</f>
        <v>0</v>
      </c>
      <c r="K184" s="194"/>
      <c r="L184" s="36"/>
      <c r="M184" s="195" t="s">
        <v>1</v>
      </c>
      <c r="N184" s="196" t="s">
        <v>44</v>
      </c>
      <c r="O184" s="74"/>
      <c r="P184" s="197">
        <f>O184*H184</f>
        <v>0</v>
      </c>
      <c r="Q184" s="197">
        <v>0.0030100000000000001</v>
      </c>
      <c r="R184" s="197">
        <f>Q184*H184</f>
        <v>0.0030100000000000001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201</v>
      </c>
      <c r="AT184" s="199" t="s">
        <v>129</v>
      </c>
      <c r="AU184" s="199" t="s">
        <v>88</v>
      </c>
      <c r="AY184" s="16" t="s">
        <v>127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6" t="s">
        <v>21</v>
      </c>
      <c r="BK184" s="200">
        <f>ROUND(I184*H184,2)</f>
        <v>0</v>
      </c>
      <c r="BL184" s="16" t="s">
        <v>201</v>
      </c>
      <c r="BM184" s="199" t="s">
        <v>287</v>
      </c>
    </row>
    <row r="185" s="2" customFormat="1" ht="16.5" customHeight="1">
      <c r="A185" s="35"/>
      <c r="B185" s="186"/>
      <c r="C185" s="187" t="s">
        <v>288</v>
      </c>
      <c r="D185" s="187" t="s">
        <v>129</v>
      </c>
      <c r="E185" s="188" t="s">
        <v>289</v>
      </c>
      <c r="F185" s="189" t="s">
        <v>290</v>
      </c>
      <c r="G185" s="190" t="s">
        <v>179</v>
      </c>
      <c r="H185" s="191">
        <v>15</v>
      </c>
      <c r="I185" s="192"/>
      <c r="J185" s="193">
        <f>ROUND(I185*H185,2)</f>
        <v>0</v>
      </c>
      <c r="K185" s="194"/>
      <c r="L185" s="36"/>
      <c r="M185" s="195" t="s">
        <v>1</v>
      </c>
      <c r="N185" s="196" t="s">
        <v>44</v>
      </c>
      <c r="O185" s="74"/>
      <c r="P185" s="197">
        <f>O185*H185</f>
        <v>0</v>
      </c>
      <c r="Q185" s="197">
        <v>0.00124</v>
      </c>
      <c r="R185" s="197">
        <f>Q185*H185</f>
        <v>0.018599999999999998</v>
      </c>
      <c r="S185" s="197">
        <v>0</v>
      </c>
      <c r="T185" s="19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9" t="s">
        <v>201</v>
      </c>
      <c r="AT185" s="199" t="s">
        <v>129</v>
      </c>
      <c r="AU185" s="199" t="s">
        <v>88</v>
      </c>
      <c r="AY185" s="16" t="s">
        <v>127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6" t="s">
        <v>21</v>
      </c>
      <c r="BK185" s="200">
        <f>ROUND(I185*H185,2)</f>
        <v>0</v>
      </c>
      <c r="BL185" s="16" t="s">
        <v>201</v>
      </c>
      <c r="BM185" s="199" t="s">
        <v>291</v>
      </c>
    </row>
    <row r="186" s="2" customFormat="1" ht="21.75" customHeight="1">
      <c r="A186" s="35"/>
      <c r="B186" s="186"/>
      <c r="C186" s="187" t="s">
        <v>292</v>
      </c>
      <c r="D186" s="187" t="s">
        <v>129</v>
      </c>
      <c r="E186" s="188" t="s">
        <v>293</v>
      </c>
      <c r="F186" s="189" t="s">
        <v>294</v>
      </c>
      <c r="G186" s="190" t="s">
        <v>209</v>
      </c>
      <c r="H186" s="191">
        <v>1</v>
      </c>
      <c r="I186" s="192"/>
      <c r="J186" s="193">
        <f>ROUND(I186*H186,2)</f>
        <v>0</v>
      </c>
      <c r="K186" s="194"/>
      <c r="L186" s="36"/>
      <c r="M186" s="195" t="s">
        <v>1</v>
      </c>
      <c r="N186" s="196" t="s">
        <v>44</v>
      </c>
      <c r="O186" s="74"/>
      <c r="P186" s="197">
        <f>O186*H186</f>
        <v>0</v>
      </c>
      <c r="Q186" s="197">
        <v>0.00038999999999999999</v>
      </c>
      <c r="R186" s="197">
        <f>Q186*H186</f>
        <v>0.00038999999999999999</v>
      </c>
      <c r="S186" s="197">
        <v>0</v>
      </c>
      <c r="T186" s="19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9" t="s">
        <v>201</v>
      </c>
      <c r="AT186" s="199" t="s">
        <v>129</v>
      </c>
      <c r="AU186" s="199" t="s">
        <v>88</v>
      </c>
      <c r="AY186" s="16" t="s">
        <v>127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6" t="s">
        <v>21</v>
      </c>
      <c r="BK186" s="200">
        <f>ROUND(I186*H186,2)</f>
        <v>0</v>
      </c>
      <c r="BL186" s="16" t="s">
        <v>201</v>
      </c>
      <c r="BM186" s="199" t="s">
        <v>295</v>
      </c>
    </row>
    <row r="187" s="2" customFormat="1" ht="21.75" customHeight="1">
      <c r="A187" s="35"/>
      <c r="B187" s="186"/>
      <c r="C187" s="187" t="s">
        <v>296</v>
      </c>
      <c r="D187" s="187" t="s">
        <v>129</v>
      </c>
      <c r="E187" s="188" t="s">
        <v>297</v>
      </c>
      <c r="F187" s="189" t="s">
        <v>298</v>
      </c>
      <c r="G187" s="190" t="s">
        <v>209</v>
      </c>
      <c r="H187" s="191">
        <v>1</v>
      </c>
      <c r="I187" s="192"/>
      <c r="J187" s="193">
        <f>ROUND(I187*H187,2)</f>
        <v>0</v>
      </c>
      <c r="K187" s="194"/>
      <c r="L187" s="36"/>
      <c r="M187" s="195" t="s">
        <v>1</v>
      </c>
      <c r="N187" s="196" t="s">
        <v>44</v>
      </c>
      <c r="O187" s="74"/>
      <c r="P187" s="197">
        <f>O187*H187</f>
        <v>0</v>
      </c>
      <c r="Q187" s="197">
        <v>0.00060999999999999997</v>
      </c>
      <c r="R187" s="197">
        <f>Q187*H187</f>
        <v>0.00060999999999999997</v>
      </c>
      <c r="S187" s="197">
        <v>0</v>
      </c>
      <c r="T187" s="19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9" t="s">
        <v>201</v>
      </c>
      <c r="AT187" s="199" t="s">
        <v>129</v>
      </c>
      <c r="AU187" s="199" t="s">
        <v>88</v>
      </c>
      <c r="AY187" s="16" t="s">
        <v>127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6" t="s">
        <v>21</v>
      </c>
      <c r="BK187" s="200">
        <f>ROUND(I187*H187,2)</f>
        <v>0</v>
      </c>
      <c r="BL187" s="16" t="s">
        <v>201</v>
      </c>
      <c r="BM187" s="199" t="s">
        <v>299</v>
      </c>
    </row>
    <row r="188" s="2" customFormat="1" ht="21.75" customHeight="1">
      <c r="A188" s="35"/>
      <c r="B188" s="186"/>
      <c r="C188" s="187" t="s">
        <v>300</v>
      </c>
      <c r="D188" s="187" t="s">
        <v>129</v>
      </c>
      <c r="E188" s="188" t="s">
        <v>301</v>
      </c>
      <c r="F188" s="189" t="s">
        <v>302</v>
      </c>
      <c r="G188" s="190" t="s">
        <v>209</v>
      </c>
      <c r="H188" s="191">
        <v>1</v>
      </c>
      <c r="I188" s="192"/>
      <c r="J188" s="193">
        <f>ROUND(I188*H188,2)</f>
        <v>0</v>
      </c>
      <c r="K188" s="194"/>
      <c r="L188" s="36"/>
      <c r="M188" s="195" t="s">
        <v>1</v>
      </c>
      <c r="N188" s="196" t="s">
        <v>44</v>
      </c>
      <c r="O188" s="74"/>
      <c r="P188" s="197">
        <f>O188*H188</f>
        <v>0</v>
      </c>
      <c r="Q188" s="197">
        <v>0.0032799999999999999</v>
      </c>
      <c r="R188" s="197">
        <f>Q188*H188</f>
        <v>0.0032799999999999999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201</v>
      </c>
      <c r="AT188" s="199" t="s">
        <v>129</v>
      </c>
      <c r="AU188" s="199" t="s">
        <v>88</v>
      </c>
      <c r="AY188" s="16" t="s">
        <v>127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6" t="s">
        <v>21</v>
      </c>
      <c r="BK188" s="200">
        <f>ROUND(I188*H188,2)</f>
        <v>0</v>
      </c>
      <c r="BL188" s="16" t="s">
        <v>201</v>
      </c>
      <c r="BM188" s="199" t="s">
        <v>303</v>
      </c>
    </row>
    <row r="189" s="2" customFormat="1" ht="16.5" customHeight="1">
      <c r="A189" s="35"/>
      <c r="B189" s="186"/>
      <c r="C189" s="187" t="s">
        <v>304</v>
      </c>
      <c r="D189" s="187" t="s">
        <v>129</v>
      </c>
      <c r="E189" s="188" t="s">
        <v>305</v>
      </c>
      <c r="F189" s="189" t="s">
        <v>306</v>
      </c>
      <c r="G189" s="190" t="s">
        <v>209</v>
      </c>
      <c r="H189" s="191">
        <v>1</v>
      </c>
      <c r="I189" s="192"/>
      <c r="J189" s="193">
        <f>ROUND(I189*H189,2)</f>
        <v>0</v>
      </c>
      <c r="K189" s="194"/>
      <c r="L189" s="36"/>
      <c r="M189" s="195" t="s">
        <v>1</v>
      </c>
      <c r="N189" s="196" t="s">
        <v>44</v>
      </c>
      <c r="O189" s="74"/>
      <c r="P189" s="197">
        <f>O189*H189</f>
        <v>0</v>
      </c>
      <c r="Q189" s="197">
        <v>0.00012999999999999999</v>
      </c>
      <c r="R189" s="197">
        <f>Q189*H189</f>
        <v>0.00012999999999999999</v>
      </c>
      <c r="S189" s="197">
        <v>0</v>
      </c>
      <c r="T189" s="19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9" t="s">
        <v>201</v>
      </c>
      <c r="AT189" s="199" t="s">
        <v>129</v>
      </c>
      <c r="AU189" s="199" t="s">
        <v>88</v>
      </c>
      <c r="AY189" s="16" t="s">
        <v>127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6" t="s">
        <v>21</v>
      </c>
      <c r="BK189" s="200">
        <f>ROUND(I189*H189,2)</f>
        <v>0</v>
      </c>
      <c r="BL189" s="16" t="s">
        <v>201</v>
      </c>
      <c r="BM189" s="199" t="s">
        <v>307</v>
      </c>
    </row>
    <row r="190" s="2" customFormat="1" ht="16.5" customHeight="1">
      <c r="A190" s="35"/>
      <c r="B190" s="186"/>
      <c r="C190" s="187" t="s">
        <v>308</v>
      </c>
      <c r="D190" s="187" t="s">
        <v>129</v>
      </c>
      <c r="E190" s="188" t="s">
        <v>309</v>
      </c>
      <c r="F190" s="189" t="s">
        <v>310</v>
      </c>
      <c r="G190" s="190" t="s">
        <v>209</v>
      </c>
      <c r="H190" s="191">
        <v>1</v>
      </c>
      <c r="I190" s="192"/>
      <c r="J190" s="193">
        <f>ROUND(I190*H190,2)</f>
        <v>0</v>
      </c>
      <c r="K190" s="194"/>
      <c r="L190" s="36"/>
      <c r="M190" s="195" t="s">
        <v>1</v>
      </c>
      <c r="N190" s="196" t="s">
        <v>44</v>
      </c>
      <c r="O190" s="74"/>
      <c r="P190" s="197">
        <f>O190*H190</f>
        <v>0</v>
      </c>
      <c r="Q190" s="197">
        <v>0.00012999999999999999</v>
      </c>
      <c r="R190" s="197">
        <f>Q190*H190</f>
        <v>0.00012999999999999999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201</v>
      </c>
      <c r="AT190" s="199" t="s">
        <v>129</v>
      </c>
      <c r="AU190" s="199" t="s">
        <v>88</v>
      </c>
      <c r="AY190" s="16" t="s">
        <v>127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6" t="s">
        <v>21</v>
      </c>
      <c r="BK190" s="200">
        <f>ROUND(I190*H190,2)</f>
        <v>0</v>
      </c>
      <c r="BL190" s="16" t="s">
        <v>201</v>
      </c>
      <c r="BM190" s="199" t="s">
        <v>311</v>
      </c>
    </row>
    <row r="191" s="2" customFormat="1" ht="16.5" customHeight="1">
      <c r="A191" s="35"/>
      <c r="B191" s="186"/>
      <c r="C191" s="187" t="s">
        <v>312</v>
      </c>
      <c r="D191" s="187" t="s">
        <v>129</v>
      </c>
      <c r="E191" s="188" t="s">
        <v>313</v>
      </c>
      <c r="F191" s="189" t="s">
        <v>314</v>
      </c>
      <c r="G191" s="190" t="s">
        <v>209</v>
      </c>
      <c r="H191" s="191">
        <v>1</v>
      </c>
      <c r="I191" s="192"/>
      <c r="J191" s="193">
        <f>ROUND(I191*H191,2)</f>
        <v>0</v>
      </c>
      <c r="K191" s="194"/>
      <c r="L191" s="36"/>
      <c r="M191" s="195" t="s">
        <v>1</v>
      </c>
      <c r="N191" s="196" t="s">
        <v>44</v>
      </c>
      <c r="O191" s="74"/>
      <c r="P191" s="197">
        <f>O191*H191</f>
        <v>0</v>
      </c>
      <c r="Q191" s="197">
        <v>0.0020799999999999998</v>
      </c>
      <c r="R191" s="197">
        <f>Q191*H191</f>
        <v>0.0020799999999999998</v>
      </c>
      <c r="S191" s="197">
        <v>0</v>
      </c>
      <c r="T191" s="19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9" t="s">
        <v>201</v>
      </c>
      <c r="AT191" s="199" t="s">
        <v>129</v>
      </c>
      <c r="AU191" s="199" t="s">
        <v>88</v>
      </c>
      <c r="AY191" s="16" t="s">
        <v>127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6" t="s">
        <v>21</v>
      </c>
      <c r="BK191" s="200">
        <f>ROUND(I191*H191,2)</f>
        <v>0</v>
      </c>
      <c r="BL191" s="16" t="s">
        <v>201</v>
      </c>
      <c r="BM191" s="199" t="s">
        <v>315</v>
      </c>
    </row>
    <row r="192" s="2" customFormat="1" ht="21.75" customHeight="1">
      <c r="A192" s="35"/>
      <c r="B192" s="186"/>
      <c r="C192" s="187" t="s">
        <v>316</v>
      </c>
      <c r="D192" s="187" t="s">
        <v>129</v>
      </c>
      <c r="E192" s="188" t="s">
        <v>317</v>
      </c>
      <c r="F192" s="189" t="s">
        <v>318</v>
      </c>
      <c r="G192" s="190" t="s">
        <v>319</v>
      </c>
      <c r="H192" s="191">
        <v>1</v>
      </c>
      <c r="I192" s="192"/>
      <c r="J192" s="193">
        <f>ROUND(I192*H192,2)</f>
        <v>0</v>
      </c>
      <c r="K192" s="194"/>
      <c r="L192" s="36"/>
      <c r="M192" s="195" t="s">
        <v>1</v>
      </c>
      <c r="N192" s="196" t="s">
        <v>44</v>
      </c>
      <c r="O192" s="74"/>
      <c r="P192" s="197">
        <f>O192*H192</f>
        <v>0</v>
      </c>
      <c r="Q192" s="197">
        <v>0.00012999999999999999</v>
      </c>
      <c r="R192" s="197">
        <f>Q192*H192</f>
        <v>0.00012999999999999999</v>
      </c>
      <c r="S192" s="197">
        <v>0</v>
      </c>
      <c r="T192" s="19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9" t="s">
        <v>201</v>
      </c>
      <c r="AT192" s="199" t="s">
        <v>129</v>
      </c>
      <c r="AU192" s="199" t="s">
        <v>88</v>
      </c>
      <c r="AY192" s="16" t="s">
        <v>127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6" t="s">
        <v>21</v>
      </c>
      <c r="BK192" s="200">
        <f>ROUND(I192*H192,2)</f>
        <v>0</v>
      </c>
      <c r="BL192" s="16" t="s">
        <v>201</v>
      </c>
      <c r="BM192" s="199" t="s">
        <v>320</v>
      </c>
    </row>
    <row r="193" s="12" customFormat="1" ht="22.8" customHeight="1">
      <c r="A193" s="12"/>
      <c r="B193" s="173"/>
      <c r="C193" s="12"/>
      <c r="D193" s="174" t="s">
        <v>78</v>
      </c>
      <c r="E193" s="184" t="s">
        <v>321</v>
      </c>
      <c r="F193" s="184" t="s">
        <v>322</v>
      </c>
      <c r="G193" s="12"/>
      <c r="H193" s="12"/>
      <c r="I193" s="176"/>
      <c r="J193" s="185">
        <f>BK193</f>
        <v>0</v>
      </c>
      <c r="K193" s="12"/>
      <c r="L193" s="173"/>
      <c r="M193" s="178"/>
      <c r="N193" s="179"/>
      <c r="O193" s="179"/>
      <c r="P193" s="180">
        <f>SUM(P194:P206)</f>
        <v>0</v>
      </c>
      <c r="Q193" s="179"/>
      <c r="R193" s="180">
        <f>SUM(R194:R206)</f>
        <v>0.10427999999999998</v>
      </c>
      <c r="S193" s="179"/>
      <c r="T193" s="181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74" t="s">
        <v>88</v>
      </c>
      <c r="AT193" s="182" t="s">
        <v>78</v>
      </c>
      <c r="AU193" s="182" t="s">
        <v>21</v>
      </c>
      <c r="AY193" s="174" t="s">
        <v>127</v>
      </c>
      <c r="BK193" s="183">
        <f>SUM(BK194:BK206)</f>
        <v>0</v>
      </c>
    </row>
    <row r="194" s="2" customFormat="1" ht="44.25" customHeight="1">
      <c r="A194" s="35"/>
      <c r="B194" s="186"/>
      <c r="C194" s="187" t="s">
        <v>323</v>
      </c>
      <c r="D194" s="187" t="s">
        <v>129</v>
      </c>
      <c r="E194" s="188" t="s">
        <v>324</v>
      </c>
      <c r="F194" s="189" t="s">
        <v>325</v>
      </c>
      <c r="G194" s="190" t="s">
        <v>319</v>
      </c>
      <c r="H194" s="191">
        <v>1</v>
      </c>
      <c r="I194" s="192"/>
      <c r="J194" s="193">
        <f>ROUND(I194*H194,2)</f>
        <v>0</v>
      </c>
      <c r="K194" s="194"/>
      <c r="L194" s="36"/>
      <c r="M194" s="195" t="s">
        <v>1</v>
      </c>
      <c r="N194" s="196" t="s">
        <v>44</v>
      </c>
      <c r="O194" s="74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201</v>
      </c>
      <c r="AT194" s="199" t="s">
        <v>129</v>
      </c>
      <c r="AU194" s="199" t="s">
        <v>88</v>
      </c>
      <c r="AY194" s="16" t="s">
        <v>127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6" t="s">
        <v>21</v>
      </c>
      <c r="BK194" s="200">
        <f>ROUND(I194*H194,2)</f>
        <v>0</v>
      </c>
      <c r="BL194" s="16" t="s">
        <v>201</v>
      </c>
      <c r="BM194" s="199" t="s">
        <v>326</v>
      </c>
    </row>
    <row r="195" s="2" customFormat="1" ht="16.5" customHeight="1">
      <c r="A195" s="35"/>
      <c r="B195" s="186"/>
      <c r="C195" s="187" t="s">
        <v>327</v>
      </c>
      <c r="D195" s="187" t="s">
        <v>129</v>
      </c>
      <c r="E195" s="188" t="s">
        <v>328</v>
      </c>
      <c r="F195" s="189" t="s">
        <v>329</v>
      </c>
      <c r="G195" s="190" t="s">
        <v>319</v>
      </c>
      <c r="H195" s="191">
        <v>1</v>
      </c>
      <c r="I195" s="192"/>
      <c r="J195" s="193">
        <f>ROUND(I195*H195,2)</f>
        <v>0</v>
      </c>
      <c r="K195" s="194"/>
      <c r="L195" s="36"/>
      <c r="M195" s="195" t="s">
        <v>1</v>
      </c>
      <c r="N195" s="196" t="s">
        <v>44</v>
      </c>
      <c r="O195" s="74"/>
      <c r="P195" s="197">
        <f>O195*H195</f>
        <v>0</v>
      </c>
      <c r="Q195" s="197">
        <v>0.00332</v>
      </c>
      <c r="R195" s="197">
        <f>Q195*H195</f>
        <v>0.00332</v>
      </c>
      <c r="S195" s="197">
        <v>0</v>
      </c>
      <c r="T195" s="19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9" t="s">
        <v>201</v>
      </c>
      <c r="AT195" s="199" t="s">
        <v>129</v>
      </c>
      <c r="AU195" s="199" t="s">
        <v>88</v>
      </c>
      <c r="AY195" s="16" t="s">
        <v>127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6" t="s">
        <v>21</v>
      </c>
      <c r="BK195" s="200">
        <f>ROUND(I195*H195,2)</f>
        <v>0</v>
      </c>
      <c r="BL195" s="16" t="s">
        <v>201</v>
      </c>
      <c r="BM195" s="199" t="s">
        <v>330</v>
      </c>
    </row>
    <row r="196" s="2" customFormat="1" ht="21.75" customHeight="1">
      <c r="A196" s="35"/>
      <c r="B196" s="186"/>
      <c r="C196" s="187" t="s">
        <v>331</v>
      </c>
      <c r="D196" s="187" t="s">
        <v>129</v>
      </c>
      <c r="E196" s="188" t="s">
        <v>332</v>
      </c>
      <c r="F196" s="189" t="s">
        <v>333</v>
      </c>
      <c r="G196" s="190" t="s">
        <v>319</v>
      </c>
      <c r="H196" s="191">
        <v>1</v>
      </c>
      <c r="I196" s="192"/>
      <c r="J196" s="193">
        <f>ROUND(I196*H196,2)</f>
        <v>0</v>
      </c>
      <c r="K196" s="194"/>
      <c r="L196" s="36"/>
      <c r="M196" s="195" t="s">
        <v>1</v>
      </c>
      <c r="N196" s="196" t="s">
        <v>44</v>
      </c>
      <c r="O196" s="74"/>
      <c r="P196" s="197">
        <f>O196*H196</f>
        <v>0</v>
      </c>
      <c r="Q196" s="197">
        <v>0.00332</v>
      </c>
      <c r="R196" s="197">
        <f>Q196*H196</f>
        <v>0.00332</v>
      </c>
      <c r="S196" s="197">
        <v>0</v>
      </c>
      <c r="T196" s="19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9" t="s">
        <v>201</v>
      </c>
      <c r="AT196" s="199" t="s">
        <v>129</v>
      </c>
      <c r="AU196" s="199" t="s">
        <v>88</v>
      </c>
      <c r="AY196" s="16" t="s">
        <v>127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6" t="s">
        <v>21</v>
      </c>
      <c r="BK196" s="200">
        <f>ROUND(I196*H196,2)</f>
        <v>0</v>
      </c>
      <c r="BL196" s="16" t="s">
        <v>201</v>
      </c>
      <c r="BM196" s="199" t="s">
        <v>334</v>
      </c>
    </row>
    <row r="197" s="2" customFormat="1" ht="16.5" customHeight="1">
      <c r="A197" s="35"/>
      <c r="B197" s="186"/>
      <c r="C197" s="187" t="s">
        <v>335</v>
      </c>
      <c r="D197" s="187" t="s">
        <v>129</v>
      </c>
      <c r="E197" s="188" t="s">
        <v>336</v>
      </c>
      <c r="F197" s="189" t="s">
        <v>337</v>
      </c>
      <c r="G197" s="190" t="s">
        <v>319</v>
      </c>
      <c r="H197" s="191">
        <v>1</v>
      </c>
      <c r="I197" s="192"/>
      <c r="J197" s="193">
        <f>ROUND(I197*H197,2)</f>
        <v>0</v>
      </c>
      <c r="K197" s="194"/>
      <c r="L197" s="36"/>
      <c r="M197" s="195" t="s">
        <v>1</v>
      </c>
      <c r="N197" s="196" t="s">
        <v>44</v>
      </c>
      <c r="O197" s="74"/>
      <c r="P197" s="197">
        <f>O197*H197</f>
        <v>0</v>
      </c>
      <c r="Q197" s="197">
        <v>0.00332</v>
      </c>
      <c r="R197" s="197">
        <f>Q197*H197</f>
        <v>0.00332</v>
      </c>
      <c r="S197" s="197">
        <v>0</v>
      </c>
      <c r="T197" s="19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9" t="s">
        <v>201</v>
      </c>
      <c r="AT197" s="199" t="s">
        <v>129</v>
      </c>
      <c r="AU197" s="199" t="s">
        <v>88</v>
      </c>
      <c r="AY197" s="16" t="s">
        <v>127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6" t="s">
        <v>21</v>
      </c>
      <c r="BK197" s="200">
        <f>ROUND(I197*H197,2)</f>
        <v>0</v>
      </c>
      <c r="BL197" s="16" t="s">
        <v>201</v>
      </c>
      <c r="BM197" s="199" t="s">
        <v>338</v>
      </c>
    </row>
    <row r="198" s="2" customFormat="1" ht="16.5" customHeight="1">
      <c r="A198" s="35"/>
      <c r="B198" s="186"/>
      <c r="C198" s="187" t="s">
        <v>339</v>
      </c>
      <c r="D198" s="187" t="s">
        <v>129</v>
      </c>
      <c r="E198" s="188" t="s">
        <v>340</v>
      </c>
      <c r="F198" s="189" t="s">
        <v>341</v>
      </c>
      <c r="G198" s="190" t="s">
        <v>319</v>
      </c>
      <c r="H198" s="191">
        <v>1</v>
      </c>
      <c r="I198" s="192"/>
      <c r="J198" s="193">
        <f>ROUND(I198*H198,2)</f>
        <v>0</v>
      </c>
      <c r="K198" s="194"/>
      <c r="L198" s="36"/>
      <c r="M198" s="195" t="s">
        <v>1</v>
      </c>
      <c r="N198" s="196" t="s">
        <v>44</v>
      </c>
      <c r="O198" s="74"/>
      <c r="P198" s="197">
        <f>O198*H198</f>
        <v>0</v>
      </c>
      <c r="Q198" s="197">
        <v>0.00332</v>
      </c>
      <c r="R198" s="197">
        <f>Q198*H198</f>
        <v>0.00332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201</v>
      </c>
      <c r="AT198" s="199" t="s">
        <v>129</v>
      </c>
      <c r="AU198" s="199" t="s">
        <v>88</v>
      </c>
      <c r="AY198" s="16" t="s">
        <v>127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6" t="s">
        <v>21</v>
      </c>
      <c r="BK198" s="200">
        <f>ROUND(I198*H198,2)</f>
        <v>0</v>
      </c>
      <c r="BL198" s="16" t="s">
        <v>201</v>
      </c>
      <c r="BM198" s="199" t="s">
        <v>342</v>
      </c>
    </row>
    <row r="199" s="2" customFormat="1" ht="55.5" customHeight="1">
      <c r="A199" s="35"/>
      <c r="B199" s="186"/>
      <c r="C199" s="210" t="s">
        <v>343</v>
      </c>
      <c r="D199" s="210" t="s">
        <v>176</v>
      </c>
      <c r="E199" s="211" t="s">
        <v>344</v>
      </c>
      <c r="F199" s="212" t="s">
        <v>345</v>
      </c>
      <c r="G199" s="213" t="s">
        <v>209</v>
      </c>
      <c r="H199" s="214">
        <v>1</v>
      </c>
      <c r="I199" s="215"/>
      <c r="J199" s="216">
        <f>ROUND(I199*H199,2)</f>
        <v>0</v>
      </c>
      <c r="K199" s="217"/>
      <c r="L199" s="218"/>
      <c r="M199" s="219" t="s">
        <v>1</v>
      </c>
      <c r="N199" s="220" t="s">
        <v>44</v>
      </c>
      <c r="O199" s="74"/>
      <c r="P199" s="197">
        <f>O199*H199</f>
        <v>0</v>
      </c>
      <c r="Q199" s="197">
        <v>0.044999999999999998</v>
      </c>
      <c r="R199" s="197">
        <f>Q199*H199</f>
        <v>0.044999999999999998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229</v>
      </c>
      <c r="AT199" s="199" t="s">
        <v>176</v>
      </c>
      <c r="AU199" s="199" t="s">
        <v>88</v>
      </c>
      <c r="AY199" s="16" t="s">
        <v>127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6" t="s">
        <v>21</v>
      </c>
      <c r="BK199" s="200">
        <f>ROUND(I199*H199,2)</f>
        <v>0</v>
      </c>
      <c r="BL199" s="16" t="s">
        <v>201</v>
      </c>
      <c r="BM199" s="199" t="s">
        <v>346</v>
      </c>
    </row>
    <row r="200" s="2" customFormat="1" ht="33" customHeight="1">
      <c r="A200" s="35"/>
      <c r="B200" s="186"/>
      <c r="C200" s="210" t="s">
        <v>347</v>
      </c>
      <c r="D200" s="210" t="s">
        <v>176</v>
      </c>
      <c r="E200" s="211" t="s">
        <v>348</v>
      </c>
      <c r="F200" s="212" t="s">
        <v>349</v>
      </c>
      <c r="G200" s="213" t="s">
        <v>209</v>
      </c>
      <c r="H200" s="214">
        <v>1</v>
      </c>
      <c r="I200" s="215"/>
      <c r="J200" s="216">
        <f>ROUND(I200*H200,2)</f>
        <v>0</v>
      </c>
      <c r="K200" s="217"/>
      <c r="L200" s="218"/>
      <c r="M200" s="219" t="s">
        <v>1</v>
      </c>
      <c r="N200" s="220" t="s">
        <v>44</v>
      </c>
      <c r="O200" s="74"/>
      <c r="P200" s="197">
        <f>O200*H200</f>
        <v>0</v>
      </c>
      <c r="Q200" s="197">
        <v>0.01</v>
      </c>
      <c r="R200" s="197">
        <f>Q200*H200</f>
        <v>0.01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229</v>
      </c>
      <c r="AT200" s="199" t="s">
        <v>176</v>
      </c>
      <c r="AU200" s="199" t="s">
        <v>88</v>
      </c>
      <c r="AY200" s="16" t="s">
        <v>127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6" t="s">
        <v>21</v>
      </c>
      <c r="BK200" s="200">
        <f>ROUND(I200*H200,2)</f>
        <v>0</v>
      </c>
      <c r="BL200" s="16" t="s">
        <v>201</v>
      </c>
      <c r="BM200" s="199" t="s">
        <v>350</v>
      </c>
    </row>
    <row r="201" s="2" customFormat="1" ht="33" customHeight="1">
      <c r="A201" s="35"/>
      <c r="B201" s="186"/>
      <c r="C201" s="210" t="s">
        <v>351</v>
      </c>
      <c r="D201" s="210" t="s">
        <v>176</v>
      </c>
      <c r="E201" s="211" t="s">
        <v>352</v>
      </c>
      <c r="F201" s="212" t="s">
        <v>353</v>
      </c>
      <c r="G201" s="213" t="s">
        <v>209</v>
      </c>
      <c r="H201" s="214">
        <v>1</v>
      </c>
      <c r="I201" s="215"/>
      <c r="J201" s="216">
        <f>ROUND(I201*H201,2)</f>
        <v>0</v>
      </c>
      <c r="K201" s="217"/>
      <c r="L201" s="218"/>
      <c r="M201" s="219" t="s">
        <v>1</v>
      </c>
      <c r="N201" s="220" t="s">
        <v>44</v>
      </c>
      <c r="O201" s="74"/>
      <c r="P201" s="197">
        <f>O201*H201</f>
        <v>0</v>
      </c>
      <c r="Q201" s="197">
        <v>0.01</v>
      </c>
      <c r="R201" s="197">
        <f>Q201*H201</f>
        <v>0.01</v>
      </c>
      <c r="S201" s="197">
        <v>0</v>
      </c>
      <c r="T201" s="19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9" t="s">
        <v>229</v>
      </c>
      <c r="AT201" s="199" t="s">
        <v>176</v>
      </c>
      <c r="AU201" s="199" t="s">
        <v>88</v>
      </c>
      <c r="AY201" s="16" t="s">
        <v>127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6" t="s">
        <v>21</v>
      </c>
      <c r="BK201" s="200">
        <f>ROUND(I201*H201,2)</f>
        <v>0</v>
      </c>
      <c r="BL201" s="16" t="s">
        <v>201</v>
      </c>
      <c r="BM201" s="199" t="s">
        <v>354</v>
      </c>
    </row>
    <row r="202" s="2" customFormat="1" ht="33" customHeight="1">
      <c r="A202" s="35"/>
      <c r="B202" s="186"/>
      <c r="C202" s="210" t="s">
        <v>355</v>
      </c>
      <c r="D202" s="210" t="s">
        <v>176</v>
      </c>
      <c r="E202" s="211" t="s">
        <v>356</v>
      </c>
      <c r="F202" s="212" t="s">
        <v>357</v>
      </c>
      <c r="G202" s="213" t="s">
        <v>209</v>
      </c>
      <c r="H202" s="214">
        <v>1</v>
      </c>
      <c r="I202" s="215"/>
      <c r="J202" s="216">
        <f>ROUND(I202*H202,2)</f>
        <v>0</v>
      </c>
      <c r="K202" s="217"/>
      <c r="L202" s="218"/>
      <c r="M202" s="219" t="s">
        <v>1</v>
      </c>
      <c r="N202" s="220" t="s">
        <v>44</v>
      </c>
      <c r="O202" s="74"/>
      <c r="P202" s="197">
        <f>O202*H202</f>
        <v>0</v>
      </c>
      <c r="Q202" s="197">
        <v>0.01</v>
      </c>
      <c r="R202" s="197">
        <f>Q202*H202</f>
        <v>0.01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229</v>
      </c>
      <c r="AT202" s="199" t="s">
        <v>176</v>
      </c>
      <c r="AU202" s="199" t="s">
        <v>88</v>
      </c>
      <c r="AY202" s="16" t="s">
        <v>127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6" t="s">
        <v>21</v>
      </c>
      <c r="BK202" s="200">
        <f>ROUND(I202*H202,2)</f>
        <v>0</v>
      </c>
      <c r="BL202" s="16" t="s">
        <v>201</v>
      </c>
      <c r="BM202" s="199" t="s">
        <v>358</v>
      </c>
    </row>
    <row r="203" s="2" customFormat="1" ht="33" customHeight="1">
      <c r="A203" s="35"/>
      <c r="B203" s="186"/>
      <c r="C203" s="210" t="s">
        <v>359</v>
      </c>
      <c r="D203" s="210" t="s">
        <v>176</v>
      </c>
      <c r="E203" s="211" t="s">
        <v>360</v>
      </c>
      <c r="F203" s="212" t="s">
        <v>361</v>
      </c>
      <c r="G203" s="213" t="s">
        <v>209</v>
      </c>
      <c r="H203" s="214">
        <v>2</v>
      </c>
      <c r="I203" s="215"/>
      <c r="J203" s="216">
        <f>ROUND(I203*H203,2)</f>
        <v>0</v>
      </c>
      <c r="K203" s="217"/>
      <c r="L203" s="218"/>
      <c r="M203" s="219" t="s">
        <v>1</v>
      </c>
      <c r="N203" s="220" t="s">
        <v>44</v>
      </c>
      <c r="O203" s="74"/>
      <c r="P203" s="197">
        <f>O203*H203</f>
        <v>0</v>
      </c>
      <c r="Q203" s="197">
        <v>0.002</v>
      </c>
      <c r="R203" s="197">
        <f>Q203*H203</f>
        <v>0.0040000000000000001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229</v>
      </c>
      <c r="AT203" s="199" t="s">
        <v>176</v>
      </c>
      <c r="AU203" s="199" t="s">
        <v>88</v>
      </c>
      <c r="AY203" s="16" t="s">
        <v>127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6" t="s">
        <v>21</v>
      </c>
      <c r="BK203" s="200">
        <f>ROUND(I203*H203,2)</f>
        <v>0</v>
      </c>
      <c r="BL203" s="16" t="s">
        <v>201</v>
      </c>
      <c r="BM203" s="199" t="s">
        <v>362</v>
      </c>
    </row>
    <row r="204" s="2" customFormat="1" ht="33" customHeight="1">
      <c r="A204" s="35"/>
      <c r="B204" s="186"/>
      <c r="C204" s="210" t="s">
        <v>363</v>
      </c>
      <c r="D204" s="210" t="s">
        <v>176</v>
      </c>
      <c r="E204" s="211" t="s">
        <v>364</v>
      </c>
      <c r="F204" s="212" t="s">
        <v>365</v>
      </c>
      <c r="G204" s="213" t="s">
        <v>209</v>
      </c>
      <c r="H204" s="214">
        <v>4</v>
      </c>
      <c r="I204" s="215"/>
      <c r="J204" s="216">
        <f>ROUND(I204*H204,2)</f>
        <v>0</v>
      </c>
      <c r="K204" s="217"/>
      <c r="L204" s="218"/>
      <c r="M204" s="219" t="s">
        <v>1</v>
      </c>
      <c r="N204" s="220" t="s">
        <v>44</v>
      </c>
      <c r="O204" s="74"/>
      <c r="P204" s="197">
        <f>O204*H204</f>
        <v>0</v>
      </c>
      <c r="Q204" s="197">
        <v>0.002</v>
      </c>
      <c r="R204" s="197">
        <f>Q204*H204</f>
        <v>0.0080000000000000002</v>
      </c>
      <c r="S204" s="197">
        <v>0</v>
      </c>
      <c r="T204" s="19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9" t="s">
        <v>229</v>
      </c>
      <c r="AT204" s="199" t="s">
        <v>176</v>
      </c>
      <c r="AU204" s="199" t="s">
        <v>88</v>
      </c>
      <c r="AY204" s="16" t="s">
        <v>127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6" t="s">
        <v>21</v>
      </c>
      <c r="BK204" s="200">
        <f>ROUND(I204*H204,2)</f>
        <v>0</v>
      </c>
      <c r="BL204" s="16" t="s">
        <v>201</v>
      </c>
      <c r="BM204" s="199" t="s">
        <v>366</v>
      </c>
    </row>
    <row r="205" s="2" customFormat="1" ht="33" customHeight="1">
      <c r="A205" s="35"/>
      <c r="B205" s="186"/>
      <c r="C205" s="210" t="s">
        <v>367</v>
      </c>
      <c r="D205" s="210" t="s">
        <v>176</v>
      </c>
      <c r="E205" s="211" t="s">
        <v>368</v>
      </c>
      <c r="F205" s="212" t="s">
        <v>369</v>
      </c>
      <c r="G205" s="213" t="s">
        <v>209</v>
      </c>
      <c r="H205" s="214">
        <v>2</v>
      </c>
      <c r="I205" s="215"/>
      <c r="J205" s="216">
        <f>ROUND(I205*H205,2)</f>
        <v>0</v>
      </c>
      <c r="K205" s="217"/>
      <c r="L205" s="218"/>
      <c r="M205" s="219" t="s">
        <v>1</v>
      </c>
      <c r="N205" s="220" t="s">
        <v>44</v>
      </c>
      <c r="O205" s="74"/>
      <c r="P205" s="197">
        <f>O205*H205</f>
        <v>0</v>
      </c>
      <c r="Q205" s="197">
        <v>0.002</v>
      </c>
      <c r="R205" s="197">
        <f>Q205*H205</f>
        <v>0.0040000000000000001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229</v>
      </c>
      <c r="AT205" s="199" t="s">
        <v>176</v>
      </c>
      <c r="AU205" s="199" t="s">
        <v>88</v>
      </c>
      <c r="AY205" s="16" t="s">
        <v>127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6" t="s">
        <v>21</v>
      </c>
      <c r="BK205" s="200">
        <f>ROUND(I205*H205,2)</f>
        <v>0</v>
      </c>
      <c r="BL205" s="16" t="s">
        <v>201</v>
      </c>
      <c r="BM205" s="199" t="s">
        <v>370</v>
      </c>
    </row>
    <row r="206" s="2" customFormat="1" ht="21.75" customHeight="1">
      <c r="A206" s="35"/>
      <c r="B206" s="186"/>
      <c r="C206" s="187" t="s">
        <v>371</v>
      </c>
      <c r="D206" s="187" t="s">
        <v>129</v>
      </c>
      <c r="E206" s="188" t="s">
        <v>372</v>
      </c>
      <c r="F206" s="189" t="s">
        <v>373</v>
      </c>
      <c r="G206" s="190" t="s">
        <v>209</v>
      </c>
      <c r="H206" s="191">
        <v>1</v>
      </c>
      <c r="I206" s="192"/>
      <c r="J206" s="193">
        <f>ROUND(I206*H206,2)</f>
        <v>0</v>
      </c>
      <c r="K206" s="194"/>
      <c r="L206" s="36"/>
      <c r="M206" s="195" t="s">
        <v>1</v>
      </c>
      <c r="N206" s="196" t="s">
        <v>44</v>
      </c>
      <c r="O206" s="74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201</v>
      </c>
      <c r="AT206" s="199" t="s">
        <v>129</v>
      </c>
      <c r="AU206" s="199" t="s">
        <v>88</v>
      </c>
      <c r="AY206" s="16" t="s">
        <v>127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6" t="s">
        <v>21</v>
      </c>
      <c r="BK206" s="200">
        <f>ROUND(I206*H206,2)</f>
        <v>0</v>
      </c>
      <c r="BL206" s="16" t="s">
        <v>201</v>
      </c>
      <c r="BM206" s="199" t="s">
        <v>374</v>
      </c>
    </row>
    <row r="207" s="12" customFormat="1" ht="22.8" customHeight="1">
      <c r="A207" s="12"/>
      <c r="B207" s="173"/>
      <c r="C207" s="12"/>
      <c r="D207" s="174" t="s">
        <v>78</v>
      </c>
      <c r="E207" s="184" t="s">
        <v>375</v>
      </c>
      <c r="F207" s="184" t="s">
        <v>376</v>
      </c>
      <c r="G207" s="12"/>
      <c r="H207" s="12"/>
      <c r="I207" s="176"/>
      <c r="J207" s="185">
        <f>BK207</f>
        <v>0</v>
      </c>
      <c r="K207" s="12"/>
      <c r="L207" s="173"/>
      <c r="M207" s="178"/>
      <c r="N207" s="179"/>
      <c r="O207" s="179"/>
      <c r="P207" s="180">
        <f>SUM(P208:P209)</f>
        <v>0</v>
      </c>
      <c r="Q207" s="179"/>
      <c r="R207" s="180">
        <f>SUM(R208:R209)</f>
        <v>0.11902</v>
      </c>
      <c r="S207" s="179"/>
      <c r="T207" s="181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4" t="s">
        <v>88</v>
      </c>
      <c r="AT207" s="182" t="s">
        <v>78</v>
      </c>
      <c r="AU207" s="182" t="s">
        <v>21</v>
      </c>
      <c r="AY207" s="174" t="s">
        <v>127</v>
      </c>
      <c r="BK207" s="183">
        <f>SUM(BK208:BK209)</f>
        <v>0</v>
      </c>
    </row>
    <row r="208" s="2" customFormat="1" ht="33" customHeight="1">
      <c r="A208" s="35"/>
      <c r="B208" s="186"/>
      <c r="C208" s="187" t="s">
        <v>377</v>
      </c>
      <c r="D208" s="187" t="s">
        <v>129</v>
      </c>
      <c r="E208" s="188" t="s">
        <v>378</v>
      </c>
      <c r="F208" s="189" t="s">
        <v>379</v>
      </c>
      <c r="G208" s="190" t="s">
        <v>209</v>
      </c>
      <c r="H208" s="191">
        <v>1</v>
      </c>
      <c r="I208" s="192"/>
      <c r="J208" s="193">
        <f>ROUND(I208*H208,2)</f>
        <v>0</v>
      </c>
      <c r="K208" s="194"/>
      <c r="L208" s="36"/>
      <c r="M208" s="195" t="s">
        <v>1</v>
      </c>
      <c r="N208" s="196" t="s">
        <v>44</v>
      </c>
      <c r="O208" s="74"/>
      <c r="P208" s="197">
        <f>O208*H208</f>
        <v>0</v>
      </c>
      <c r="Q208" s="197">
        <v>0.11388</v>
      </c>
      <c r="R208" s="197">
        <f>Q208*H208</f>
        <v>0.11388</v>
      </c>
      <c r="S208" s="197">
        <v>0</v>
      </c>
      <c r="T208" s="19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201</v>
      </c>
      <c r="AT208" s="199" t="s">
        <v>129</v>
      </c>
      <c r="AU208" s="199" t="s">
        <v>88</v>
      </c>
      <c r="AY208" s="16" t="s">
        <v>127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6" t="s">
        <v>21</v>
      </c>
      <c r="BK208" s="200">
        <f>ROUND(I208*H208,2)</f>
        <v>0</v>
      </c>
      <c r="BL208" s="16" t="s">
        <v>201</v>
      </c>
      <c r="BM208" s="199" t="s">
        <v>380</v>
      </c>
    </row>
    <row r="209" s="2" customFormat="1" ht="33" customHeight="1">
      <c r="A209" s="35"/>
      <c r="B209" s="186"/>
      <c r="C209" s="187" t="s">
        <v>381</v>
      </c>
      <c r="D209" s="187" t="s">
        <v>129</v>
      </c>
      <c r="E209" s="188" t="s">
        <v>382</v>
      </c>
      <c r="F209" s="189" t="s">
        <v>383</v>
      </c>
      <c r="G209" s="190" t="s">
        <v>319</v>
      </c>
      <c r="H209" s="191">
        <v>1</v>
      </c>
      <c r="I209" s="192"/>
      <c r="J209" s="193">
        <f>ROUND(I209*H209,2)</f>
        <v>0</v>
      </c>
      <c r="K209" s="194"/>
      <c r="L209" s="36"/>
      <c r="M209" s="195" t="s">
        <v>1</v>
      </c>
      <c r="N209" s="196" t="s">
        <v>44</v>
      </c>
      <c r="O209" s="74"/>
      <c r="P209" s="197">
        <f>O209*H209</f>
        <v>0</v>
      </c>
      <c r="Q209" s="197">
        <v>0.0051399999999999996</v>
      </c>
      <c r="R209" s="197">
        <f>Q209*H209</f>
        <v>0.0051399999999999996</v>
      </c>
      <c r="S209" s="197">
        <v>0</v>
      </c>
      <c r="T209" s="19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9" t="s">
        <v>201</v>
      </c>
      <c r="AT209" s="199" t="s">
        <v>129</v>
      </c>
      <c r="AU209" s="199" t="s">
        <v>88</v>
      </c>
      <c r="AY209" s="16" t="s">
        <v>127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6" t="s">
        <v>21</v>
      </c>
      <c r="BK209" s="200">
        <f>ROUND(I209*H209,2)</f>
        <v>0</v>
      </c>
      <c r="BL209" s="16" t="s">
        <v>201</v>
      </c>
      <c r="BM209" s="199" t="s">
        <v>384</v>
      </c>
    </row>
    <row r="210" s="12" customFormat="1" ht="22.8" customHeight="1">
      <c r="A210" s="12"/>
      <c r="B210" s="173"/>
      <c r="C210" s="12"/>
      <c r="D210" s="174" t="s">
        <v>78</v>
      </c>
      <c r="E210" s="184" t="s">
        <v>385</v>
      </c>
      <c r="F210" s="184" t="s">
        <v>386</v>
      </c>
      <c r="G210" s="12"/>
      <c r="H210" s="12"/>
      <c r="I210" s="176"/>
      <c r="J210" s="185">
        <f>BK210</f>
        <v>0</v>
      </c>
      <c r="K210" s="12"/>
      <c r="L210" s="173"/>
      <c r="M210" s="178"/>
      <c r="N210" s="179"/>
      <c r="O210" s="179"/>
      <c r="P210" s="180">
        <f>SUM(P211:P228)</f>
        <v>0</v>
      </c>
      <c r="Q210" s="179"/>
      <c r="R210" s="180">
        <f>SUM(R211:R228)</f>
        <v>0.067818000000000003</v>
      </c>
      <c r="S210" s="179"/>
      <c r="T210" s="181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74" t="s">
        <v>88</v>
      </c>
      <c r="AT210" s="182" t="s">
        <v>78</v>
      </c>
      <c r="AU210" s="182" t="s">
        <v>21</v>
      </c>
      <c r="AY210" s="174" t="s">
        <v>127</v>
      </c>
      <c r="BK210" s="183">
        <f>SUM(BK211:BK228)</f>
        <v>0</v>
      </c>
    </row>
    <row r="211" s="2" customFormat="1" ht="21.75" customHeight="1">
      <c r="A211" s="35"/>
      <c r="B211" s="186"/>
      <c r="C211" s="187" t="s">
        <v>387</v>
      </c>
      <c r="D211" s="187" t="s">
        <v>129</v>
      </c>
      <c r="E211" s="188" t="s">
        <v>388</v>
      </c>
      <c r="F211" s="189" t="s">
        <v>389</v>
      </c>
      <c r="G211" s="190" t="s">
        <v>179</v>
      </c>
      <c r="H211" s="191">
        <v>14.4</v>
      </c>
      <c r="I211" s="192"/>
      <c r="J211" s="193">
        <f>ROUND(I211*H211,2)</f>
        <v>0</v>
      </c>
      <c r="K211" s="194"/>
      <c r="L211" s="36"/>
      <c r="M211" s="195" t="s">
        <v>1</v>
      </c>
      <c r="N211" s="196" t="s">
        <v>44</v>
      </c>
      <c r="O211" s="74"/>
      <c r="P211" s="197">
        <f>O211*H211</f>
        <v>0</v>
      </c>
      <c r="Q211" s="197">
        <v>0.00068999999999999997</v>
      </c>
      <c r="R211" s="197">
        <f>Q211*H211</f>
        <v>0.0099360000000000004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201</v>
      </c>
      <c r="AT211" s="199" t="s">
        <v>129</v>
      </c>
      <c r="AU211" s="199" t="s">
        <v>88</v>
      </c>
      <c r="AY211" s="16" t="s">
        <v>127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6" t="s">
        <v>21</v>
      </c>
      <c r="BK211" s="200">
        <f>ROUND(I211*H211,2)</f>
        <v>0</v>
      </c>
      <c r="BL211" s="16" t="s">
        <v>201</v>
      </c>
      <c r="BM211" s="199" t="s">
        <v>390</v>
      </c>
    </row>
    <row r="212" s="13" customFormat="1">
      <c r="A212" s="13"/>
      <c r="B212" s="201"/>
      <c r="C212" s="13"/>
      <c r="D212" s="202" t="s">
        <v>135</v>
      </c>
      <c r="E212" s="13"/>
      <c r="F212" s="204" t="s">
        <v>391</v>
      </c>
      <c r="G212" s="13"/>
      <c r="H212" s="205">
        <v>14.4</v>
      </c>
      <c r="I212" s="206"/>
      <c r="J212" s="13"/>
      <c r="K212" s="13"/>
      <c r="L212" s="201"/>
      <c r="M212" s="207"/>
      <c r="N212" s="208"/>
      <c r="O212" s="208"/>
      <c r="P212" s="208"/>
      <c r="Q212" s="208"/>
      <c r="R212" s="208"/>
      <c r="S212" s="208"/>
      <c r="T212" s="20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3" t="s">
        <v>135</v>
      </c>
      <c r="AU212" s="203" t="s">
        <v>88</v>
      </c>
      <c r="AV212" s="13" t="s">
        <v>88</v>
      </c>
      <c r="AW212" s="13" t="s">
        <v>3</v>
      </c>
      <c r="AX212" s="13" t="s">
        <v>21</v>
      </c>
      <c r="AY212" s="203" t="s">
        <v>127</v>
      </c>
    </row>
    <row r="213" s="2" customFormat="1" ht="21.75" customHeight="1">
      <c r="A213" s="35"/>
      <c r="B213" s="186"/>
      <c r="C213" s="187" t="s">
        <v>392</v>
      </c>
      <c r="D213" s="187" t="s">
        <v>129</v>
      </c>
      <c r="E213" s="188" t="s">
        <v>393</v>
      </c>
      <c r="F213" s="189" t="s">
        <v>394</v>
      </c>
      <c r="G213" s="190" t="s">
        <v>209</v>
      </c>
      <c r="H213" s="191">
        <v>7</v>
      </c>
      <c r="I213" s="192"/>
      <c r="J213" s="193">
        <f>ROUND(I213*H213,2)</f>
        <v>0</v>
      </c>
      <c r="K213" s="194"/>
      <c r="L213" s="36"/>
      <c r="M213" s="195" t="s">
        <v>1</v>
      </c>
      <c r="N213" s="196" t="s">
        <v>44</v>
      </c>
      <c r="O213" s="74"/>
      <c r="P213" s="197">
        <f>O213*H213</f>
        <v>0</v>
      </c>
      <c r="Q213" s="197">
        <v>3.0000000000000001E-05</v>
      </c>
      <c r="R213" s="197">
        <f>Q213*H213</f>
        <v>0.00021000000000000001</v>
      </c>
      <c r="S213" s="197">
        <v>0</v>
      </c>
      <c r="T213" s="19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9" t="s">
        <v>201</v>
      </c>
      <c r="AT213" s="199" t="s">
        <v>129</v>
      </c>
      <c r="AU213" s="199" t="s">
        <v>88</v>
      </c>
      <c r="AY213" s="16" t="s">
        <v>127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6" t="s">
        <v>21</v>
      </c>
      <c r="BK213" s="200">
        <f>ROUND(I213*H213,2)</f>
        <v>0</v>
      </c>
      <c r="BL213" s="16" t="s">
        <v>201</v>
      </c>
      <c r="BM213" s="199" t="s">
        <v>395</v>
      </c>
    </row>
    <row r="214" s="2" customFormat="1" ht="16.5" customHeight="1">
      <c r="A214" s="35"/>
      <c r="B214" s="186"/>
      <c r="C214" s="187" t="s">
        <v>396</v>
      </c>
      <c r="D214" s="187" t="s">
        <v>129</v>
      </c>
      <c r="E214" s="188" t="s">
        <v>397</v>
      </c>
      <c r="F214" s="189" t="s">
        <v>398</v>
      </c>
      <c r="G214" s="190" t="s">
        <v>179</v>
      </c>
      <c r="H214" s="191">
        <v>14.4</v>
      </c>
      <c r="I214" s="192"/>
      <c r="J214" s="193">
        <f>ROUND(I214*H214,2)</f>
        <v>0</v>
      </c>
      <c r="K214" s="194"/>
      <c r="L214" s="36"/>
      <c r="M214" s="195" t="s">
        <v>1</v>
      </c>
      <c r="N214" s="196" t="s">
        <v>44</v>
      </c>
      <c r="O214" s="74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201</v>
      </c>
      <c r="AT214" s="199" t="s">
        <v>129</v>
      </c>
      <c r="AU214" s="199" t="s">
        <v>88</v>
      </c>
      <c r="AY214" s="16" t="s">
        <v>127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6" t="s">
        <v>21</v>
      </c>
      <c r="BK214" s="200">
        <f>ROUND(I214*H214,2)</f>
        <v>0</v>
      </c>
      <c r="BL214" s="16" t="s">
        <v>201</v>
      </c>
      <c r="BM214" s="199" t="s">
        <v>399</v>
      </c>
    </row>
    <row r="215" s="2" customFormat="1" ht="21.75" customHeight="1">
      <c r="A215" s="35"/>
      <c r="B215" s="186"/>
      <c r="C215" s="187" t="s">
        <v>400</v>
      </c>
      <c r="D215" s="187" t="s">
        <v>129</v>
      </c>
      <c r="E215" s="188" t="s">
        <v>401</v>
      </c>
      <c r="F215" s="189" t="s">
        <v>402</v>
      </c>
      <c r="G215" s="190" t="s">
        <v>179</v>
      </c>
      <c r="H215" s="191">
        <v>136.80000000000001</v>
      </c>
      <c r="I215" s="192"/>
      <c r="J215" s="193">
        <f>ROUND(I215*H215,2)</f>
        <v>0</v>
      </c>
      <c r="K215" s="194"/>
      <c r="L215" s="36"/>
      <c r="M215" s="195" t="s">
        <v>1</v>
      </c>
      <c r="N215" s="196" t="s">
        <v>44</v>
      </c>
      <c r="O215" s="74"/>
      <c r="P215" s="197">
        <f>O215*H215</f>
        <v>0</v>
      </c>
      <c r="Q215" s="197">
        <v>0.00018000000000000001</v>
      </c>
      <c r="R215" s="197">
        <f>Q215*H215</f>
        <v>0.024624000000000004</v>
      </c>
      <c r="S215" s="197">
        <v>0</v>
      </c>
      <c r="T215" s="19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201</v>
      </c>
      <c r="AT215" s="199" t="s">
        <v>129</v>
      </c>
      <c r="AU215" s="199" t="s">
        <v>88</v>
      </c>
      <c r="AY215" s="16" t="s">
        <v>127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6" t="s">
        <v>21</v>
      </c>
      <c r="BK215" s="200">
        <f>ROUND(I215*H215,2)</f>
        <v>0</v>
      </c>
      <c r="BL215" s="16" t="s">
        <v>201</v>
      </c>
      <c r="BM215" s="199" t="s">
        <v>403</v>
      </c>
    </row>
    <row r="216" s="13" customFormat="1">
      <c r="A216" s="13"/>
      <c r="B216" s="201"/>
      <c r="C216" s="13"/>
      <c r="D216" s="202" t="s">
        <v>135</v>
      </c>
      <c r="E216" s="13"/>
      <c r="F216" s="204" t="s">
        <v>404</v>
      </c>
      <c r="G216" s="13"/>
      <c r="H216" s="205">
        <v>136.80000000000001</v>
      </c>
      <c r="I216" s="206"/>
      <c r="J216" s="13"/>
      <c r="K216" s="13"/>
      <c r="L216" s="201"/>
      <c r="M216" s="207"/>
      <c r="N216" s="208"/>
      <c r="O216" s="208"/>
      <c r="P216" s="208"/>
      <c r="Q216" s="208"/>
      <c r="R216" s="208"/>
      <c r="S216" s="208"/>
      <c r="T216" s="20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3" t="s">
        <v>135</v>
      </c>
      <c r="AU216" s="203" t="s">
        <v>88</v>
      </c>
      <c r="AV216" s="13" t="s">
        <v>88</v>
      </c>
      <c r="AW216" s="13" t="s">
        <v>3</v>
      </c>
      <c r="AX216" s="13" t="s">
        <v>21</v>
      </c>
      <c r="AY216" s="203" t="s">
        <v>127</v>
      </c>
    </row>
    <row r="217" s="2" customFormat="1" ht="21.75" customHeight="1">
      <c r="A217" s="35"/>
      <c r="B217" s="186"/>
      <c r="C217" s="187" t="s">
        <v>405</v>
      </c>
      <c r="D217" s="187" t="s">
        <v>129</v>
      </c>
      <c r="E217" s="188" t="s">
        <v>406</v>
      </c>
      <c r="F217" s="189" t="s">
        <v>407</v>
      </c>
      <c r="G217" s="190" t="s">
        <v>179</v>
      </c>
      <c r="H217" s="191">
        <v>28.800000000000001</v>
      </c>
      <c r="I217" s="192"/>
      <c r="J217" s="193">
        <f>ROUND(I217*H217,2)</f>
        <v>0</v>
      </c>
      <c r="K217" s="194"/>
      <c r="L217" s="36"/>
      <c r="M217" s="195" t="s">
        <v>1</v>
      </c>
      <c r="N217" s="196" t="s">
        <v>44</v>
      </c>
      <c r="O217" s="74"/>
      <c r="P217" s="197">
        <f>O217*H217</f>
        <v>0</v>
      </c>
      <c r="Q217" s="197">
        <v>0.00019000000000000001</v>
      </c>
      <c r="R217" s="197">
        <f>Q217*H217</f>
        <v>0.0054720000000000003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201</v>
      </c>
      <c r="AT217" s="199" t="s">
        <v>129</v>
      </c>
      <c r="AU217" s="199" t="s">
        <v>88</v>
      </c>
      <c r="AY217" s="16" t="s">
        <v>127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6" t="s">
        <v>21</v>
      </c>
      <c r="BK217" s="200">
        <f>ROUND(I217*H217,2)</f>
        <v>0</v>
      </c>
      <c r="BL217" s="16" t="s">
        <v>201</v>
      </c>
      <c r="BM217" s="199" t="s">
        <v>408</v>
      </c>
    </row>
    <row r="218" s="13" customFormat="1">
      <c r="A218" s="13"/>
      <c r="B218" s="201"/>
      <c r="C218" s="13"/>
      <c r="D218" s="202" t="s">
        <v>135</v>
      </c>
      <c r="E218" s="13"/>
      <c r="F218" s="204" t="s">
        <v>409</v>
      </c>
      <c r="G218" s="13"/>
      <c r="H218" s="205">
        <v>28.800000000000001</v>
      </c>
      <c r="I218" s="206"/>
      <c r="J218" s="13"/>
      <c r="K218" s="13"/>
      <c r="L218" s="201"/>
      <c r="M218" s="207"/>
      <c r="N218" s="208"/>
      <c r="O218" s="208"/>
      <c r="P218" s="208"/>
      <c r="Q218" s="208"/>
      <c r="R218" s="208"/>
      <c r="S218" s="208"/>
      <c r="T218" s="20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3" t="s">
        <v>135</v>
      </c>
      <c r="AU218" s="203" t="s">
        <v>88</v>
      </c>
      <c r="AV218" s="13" t="s">
        <v>88</v>
      </c>
      <c r="AW218" s="13" t="s">
        <v>3</v>
      </c>
      <c r="AX218" s="13" t="s">
        <v>21</v>
      </c>
      <c r="AY218" s="203" t="s">
        <v>127</v>
      </c>
    </row>
    <row r="219" s="2" customFormat="1" ht="21.75" customHeight="1">
      <c r="A219" s="35"/>
      <c r="B219" s="186"/>
      <c r="C219" s="187" t="s">
        <v>410</v>
      </c>
      <c r="D219" s="187" t="s">
        <v>129</v>
      </c>
      <c r="E219" s="188" t="s">
        <v>411</v>
      </c>
      <c r="F219" s="189" t="s">
        <v>412</v>
      </c>
      <c r="G219" s="190" t="s">
        <v>179</v>
      </c>
      <c r="H219" s="191">
        <v>72</v>
      </c>
      <c r="I219" s="192"/>
      <c r="J219" s="193">
        <f>ROUND(I219*H219,2)</f>
        <v>0</v>
      </c>
      <c r="K219" s="194"/>
      <c r="L219" s="36"/>
      <c r="M219" s="195" t="s">
        <v>1</v>
      </c>
      <c r="N219" s="196" t="s">
        <v>44</v>
      </c>
      <c r="O219" s="74"/>
      <c r="P219" s="197">
        <f>O219*H219</f>
        <v>0</v>
      </c>
      <c r="Q219" s="197">
        <v>0.00033</v>
      </c>
      <c r="R219" s="197">
        <f>Q219*H219</f>
        <v>0.02376</v>
      </c>
      <c r="S219" s="197">
        <v>0</v>
      </c>
      <c r="T219" s="19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9" t="s">
        <v>201</v>
      </c>
      <c r="AT219" s="199" t="s">
        <v>129</v>
      </c>
      <c r="AU219" s="199" t="s">
        <v>88</v>
      </c>
      <c r="AY219" s="16" t="s">
        <v>127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6" t="s">
        <v>21</v>
      </c>
      <c r="BK219" s="200">
        <f>ROUND(I219*H219,2)</f>
        <v>0</v>
      </c>
      <c r="BL219" s="16" t="s">
        <v>201</v>
      </c>
      <c r="BM219" s="199" t="s">
        <v>413</v>
      </c>
    </row>
    <row r="220" s="13" customFormat="1">
      <c r="A220" s="13"/>
      <c r="B220" s="201"/>
      <c r="C220" s="13"/>
      <c r="D220" s="202" t="s">
        <v>135</v>
      </c>
      <c r="E220" s="13"/>
      <c r="F220" s="204" t="s">
        <v>414</v>
      </c>
      <c r="G220" s="13"/>
      <c r="H220" s="205">
        <v>72</v>
      </c>
      <c r="I220" s="206"/>
      <c r="J220" s="13"/>
      <c r="K220" s="13"/>
      <c r="L220" s="201"/>
      <c r="M220" s="207"/>
      <c r="N220" s="208"/>
      <c r="O220" s="208"/>
      <c r="P220" s="208"/>
      <c r="Q220" s="208"/>
      <c r="R220" s="208"/>
      <c r="S220" s="208"/>
      <c r="T220" s="20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3" t="s">
        <v>135</v>
      </c>
      <c r="AU220" s="203" t="s">
        <v>88</v>
      </c>
      <c r="AV220" s="13" t="s">
        <v>88</v>
      </c>
      <c r="AW220" s="13" t="s">
        <v>3</v>
      </c>
      <c r="AX220" s="13" t="s">
        <v>21</v>
      </c>
      <c r="AY220" s="203" t="s">
        <v>127</v>
      </c>
    </row>
    <row r="221" s="2" customFormat="1" ht="21.75" customHeight="1">
      <c r="A221" s="35"/>
      <c r="B221" s="186"/>
      <c r="C221" s="187" t="s">
        <v>415</v>
      </c>
      <c r="D221" s="187" t="s">
        <v>129</v>
      </c>
      <c r="E221" s="188" t="s">
        <v>416</v>
      </c>
      <c r="F221" s="189" t="s">
        <v>417</v>
      </c>
      <c r="G221" s="190" t="s">
        <v>179</v>
      </c>
      <c r="H221" s="191">
        <v>7.2000000000000002</v>
      </c>
      <c r="I221" s="192"/>
      <c r="J221" s="193">
        <f>ROUND(I221*H221,2)</f>
        <v>0</v>
      </c>
      <c r="K221" s="194"/>
      <c r="L221" s="36"/>
      <c r="M221" s="195" t="s">
        <v>1</v>
      </c>
      <c r="N221" s="196" t="s">
        <v>44</v>
      </c>
      <c r="O221" s="74"/>
      <c r="P221" s="197">
        <f>O221*H221</f>
        <v>0</v>
      </c>
      <c r="Q221" s="197">
        <v>0.00052999999999999998</v>
      </c>
      <c r="R221" s="197">
        <f>Q221*H221</f>
        <v>0.0038159999999999999</v>
      </c>
      <c r="S221" s="197">
        <v>0</v>
      </c>
      <c r="T221" s="19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9" t="s">
        <v>201</v>
      </c>
      <c r="AT221" s="199" t="s">
        <v>129</v>
      </c>
      <c r="AU221" s="199" t="s">
        <v>88</v>
      </c>
      <c r="AY221" s="16" t="s">
        <v>127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6" t="s">
        <v>21</v>
      </c>
      <c r="BK221" s="200">
        <f>ROUND(I221*H221,2)</f>
        <v>0</v>
      </c>
      <c r="BL221" s="16" t="s">
        <v>201</v>
      </c>
      <c r="BM221" s="199" t="s">
        <v>418</v>
      </c>
    </row>
    <row r="222" s="13" customFormat="1">
      <c r="A222" s="13"/>
      <c r="B222" s="201"/>
      <c r="C222" s="13"/>
      <c r="D222" s="202" t="s">
        <v>135</v>
      </c>
      <c r="E222" s="13"/>
      <c r="F222" s="204" t="s">
        <v>419</v>
      </c>
      <c r="G222" s="13"/>
      <c r="H222" s="205">
        <v>7.2000000000000002</v>
      </c>
      <c r="I222" s="206"/>
      <c r="J222" s="13"/>
      <c r="K222" s="13"/>
      <c r="L222" s="201"/>
      <c r="M222" s="207"/>
      <c r="N222" s="208"/>
      <c r="O222" s="208"/>
      <c r="P222" s="208"/>
      <c r="Q222" s="208"/>
      <c r="R222" s="208"/>
      <c r="S222" s="208"/>
      <c r="T222" s="20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3" t="s">
        <v>135</v>
      </c>
      <c r="AU222" s="203" t="s">
        <v>88</v>
      </c>
      <c r="AV222" s="13" t="s">
        <v>88</v>
      </c>
      <c r="AW222" s="13" t="s">
        <v>3</v>
      </c>
      <c r="AX222" s="13" t="s">
        <v>21</v>
      </c>
      <c r="AY222" s="203" t="s">
        <v>127</v>
      </c>
    </row>
    <row r="223" s="2" customFormat="1" ht="16.5" customHeight="1">
      <c r="A223" s="35"/>
      <c r="B223" s="186"/>
      <c r="C223" s="187" t="s">
        <v>420</v>
      </c>
      <c r="D223" s="187" t="s">
        <v>129</v>
      </c>
      <c r="E223" s="188" t="s">
        <v>421</v>
      </c>
      <c r="F223" s="189" t="s">
        <v>422</v>
      </c>
      <c r="G223" s="190" t="s">
        <v>179</v>
      </c>
      <c r="H223" s="191">
        <v>259.19999999999999</v>
      </c>
      <c r="I223" s="192"/>
      <c r="J223" s="193">
        <f>ROUND(I223*H223,2)</f>
        <v>0</v>
      </c>
      <c r="K223" s="194"/>
      <c r="L223" s="36"/>
      <c r="M223" s="195" t="s">
        <v>1</v>
      </c>
      <c r="N223" s="196" t="s">
        <v>44</v>
      </c>
      <c r="O223" s="74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201</v>
      </c>
      <c r="AT223" s="199" t="s">
        <v>129</v>
      </c>
      <c r="AU223" s="199" t="s">
        <v>88</v>
      </c>
      <c r="AY223" s="16" t="s">
        <v>127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6" t="s">
        <v>21</v>
      </c>
      <c r="BK223" s="200">
        <f>ROUND(I223*H223,2)</f>
        <v>0</v>
      </c>
      <c r="BL223" s="16" t="s">
        <v>201</v>
      </c>
      <c r="BM223" s="199" t="s">
        <v>423</v>
      </c>
    </row>
    <row r="224" s="13" customFormat="1">
      <c r="A224" s="13"/>
      <c r="B224" s="201"/>
      <c r="C224" s="13"/>
      <c r="D224" s="202" t="s">
        <v>135</v>
      </c>
      <c r="E224" s="203" t="s">
        <v>1</v>
      </c>
      <c r="F224" s="204" t="s">
        <v>424</v>
      </c>
      <c r="G224" s="13"/>
      <c r="H224" s="205">
        <v>259.19999999999999</v>
      </c>
      <c r="I224" s="206"/>
      <c r="J224" s="13"/>
      <c r="K224" s="13"/>
      <c r="L224" s="201"/>
      <c r="M224" s="207"/>
      <c r="N224" s="208"/>
      <c r="O224" s="208"/>
      <c r="P224" s="208"/>
      <c r="Q224" s="208"/>
      <c r="R224" s="208"/>
      <c r="S224" s="208"/>
      <c r="T224" s="20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3" t="s">
        <v>135</v>
      </c>
      <c r="AU224" s="203" t="s">
        <v>88</v>
      </c>
      <c r="AV224" s="13" t="s">
        <v>88</v>
      </c>
      <c r="AW224" s="13" t="s">
        <v>36</v>
      </c>
      <c r="AX224" s="13" t="s">
        <v>21</v>
      </c>
      <c r="AY224" s="203" t="s">
        <v>127</v>
      </c>
    </row>
    <row r="225" s="2" customFormat="1" ht="21.75" customHeight="1">
      <c r="A225" s="35"/>
      <c r="B225" s="186"/>
      <c r="C225" s="187" t="s">
        <v>425</v>
      </c>
      <c r="D225" s="187" t="s">
        <v>129</v>
      </c>
      <c r="E225" s="188" t="s">
        <v>426</v>
      </c>
      <c r="F225" s="189" t="s">
        <v>427</v>
      </c>
      <c r="G225" s="190" t="s">
        <v>428</v>
      </c>
      <c r="H225" s="191">
        <v>24</v>
      </c>
      <c r="I225" s="192"/>
      <c r="J225" s="193">
        <f>ROUND(I225*H225,2)</f>
        <v>0</v>
      </c>
      <c r="K225" s="194"/>
      <c r="L225" s="36"/>
      <c r="M225" s="195" t="s">
        <v>1</v>
      </c>
      <c r="N225" s="196" t="s">
        <v>44</v>
      </c>
      <c r="O225" s="74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9" t="s">
        <v>201</v>
      </c>
      <c r="AT225" s="199" t="s">
        <v>129</v>
      </c>
      <c r="AU225" s="199" t="s">
        <v>88</v>
      </c>
      <c r="AY225" s="16" t="s">
        <v>127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6" t="s">
        <v>21</v>
      </c>
      <c r="BK225" s="200">
        <f>ROUND(I225*H225,2)</f>
        <v>0</v>
      </c>
      <c r="BL225" s="16" t="s">
        <v>201</v>
      </c>
      <c r="BM225" s="199" t="s">
        <v>429</v>
      </c>
    </row>
    <row r="226" s="2" customFormat="1" ht="16.5" customHeight="1">
      <c r="A226" s="35"/>
      <c r="B226" s="186"/>
      <c r="C226" s="187" t="s">
        <v>430</v>
      </c>
      <c r="D226" s="187" t="s">
        <v>129</v>
      </c>
      <c r="E226" s="188" t="s">
        <v>431</v>
      </c>
      <c r="F226" s="189" t="s">
        <v>432</v>
      </c>
      <c r="G226" s="190" t="s">
        <v>428</v>
      </c>
      <c r="H226" s="191">
        <v>32</v>
      </c>
      <c r="I226" s="192"/>
      <c r="J226" s="193">
        <f>ROUND(I226*H226,2)</f>
        <v>0</v>
      </c>
      <c r="K226" s="194"/>
      <c r="L226" s="36"/>
      <c r="M226" s="195" t="s">
        <v>1</v>
      </c>
      <c r="N226" s="196" t="s">
        <v>44</v>
      </c>
      <c r="O226" s="74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9" t="s">
        <v>201</v>
      </c>
      <c r="AT226" s="199" t="s">
        <v>129</v>
      </c>
      <c r="AU226" s="199" t="s">
        <v>88</v>
      </c>
      <c r="AY226" s="16" t="s">
        <v>127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6" t="s">
        <v>21</v>
      </c>
      <c r="BK226" s="200">
        <f>ROUND(I226*H226,2)</f>
        <v>0</v>
      </c>
      <c r="BL226" s="16" t="s">
        <v>201</v>
      </c>
      <c r="BM226" s="199" t="s">
        <v>433</v>
      </c>
    </row>
    <row r="227" s="2" customFormat="1" ht="16.5" customHeight="1">
      <c r="A227" s="35"/>
      <c r="B227" s="186"/>
      <c r="C227" s="187" t="s">
        <v>434</v>
      </c>
      <c r="D227" s="187" t="s">
        <v>129</v>
      </c>
      <c r="E227" s="188" t="s">
        <v>435</v>
      </c>
      <c r="F227" s="189" t="s">
        <v>436</v>
      </c>
      <c r="G227" s="190" t="s">
        <v>209</v>
      </c>
      <c r="H227" s="191">
        <v>2</v>
      </c>
      <c r="I227" s="192"/>
      <c r="J227" s="193">
        <f>ROUND(I227*H227,2)</f>
        <v>0</v>
      </c>
      <c r="K227" s="194"/>
      <c r="L227" s="36"/>
      <c r="M227" s="195" t="s">
        <v>1</v>
      </c>
      <c r="N227" s="196" t="s">
        <v>44</v>
      </c>
      <c r="O227" s="74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9" t="s">
        <v>201</v>
      </c>
      <c r="AT227" s="199" t="s">
        <v>129</v>
      </c>
      <c r="AU227" s="199" t="s">
        <v>88</v>
      </c>
      <c r="AY227" s="16" t="s">
        <v>127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6" t="s">
        <v>21</v>
      </c>
      <c r="BK227" s="200">
        <f>ROUND(I227*H227,2)</f>
        <v>0</v>
      </c>
      <c r="BL227" s="16" t="s">
        <v>201</v>
      </c>
      <c r="BM227" s="199" t="s">
        <v>437</v>
      </c>
    </row>
    <row r="228" s="2" customFormat="1" ht="16.5" customHeight="1">
      <c r="A228" s="35"/>
      <c r="B228" s="186"/>
      <c r="C228" s="187" t="s">
        <v>438</v>
      </c>
      <c r="D228" s="187" t="s">
        <v>129</v>
      </c>
      <c r="E228" s="188" t="s">
        <v>439</v>
      </c>
      <c r="F228" s="189" t="s">
        <v>440</v>
      </c>
      <c r="G228" s="190" t="s">
        <v>209</v>
      </c>
      <c r="H228" s="191">
        <v>32</v>
      </c>
      <c r="I228" s="192"/>
      <c r="J228" s="193">
        <f>ROUND(I228*H228,2)</f>
        <v>0</v>
      </c>
      <c r="K228" s="194"/>
      <c r="L228" s="36"/>
      <c r="M228" s="195" t="s">
        <v>1</v>
      </c>
      <c r="N228" s="196" t="s">
        <v>44</v>
      </c>
      <c r="O228" s="74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9" t="s">
        <v>201</v>
      </c>
      <c r="AT228" s="199" t="s">
        <v>129</v>
      </c>
      <c r="AU228" s="199" t="s">
        <v>88</v>
      </c>
      <c r="AY228" s="16" t="s">
        <v>127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6" t="s">
        <v>21</v>
      </c>
      <c r="BK228" s="200">
        <f>ROUND(I228*H228,2)</f>
        <v>0</v>
      </c>
      <c r="BL228" s="16" t="s">
        <v>201</v>
      </c>
      <c r="BM228" s="199" t="s">
        <v>441</v>
      </c>
    </row>
    <row r="229" s="12" customFormat="1" ht="22.8" customHeight="1">
      <c r="A229" s="12"/>
      <c r="B229" s="173"/>
      <c r="C229" s="12"/>
      <c r="D229" s="174" t="s">
        <v>78</v>
      </c>
      <c r="E229" s="184" t="s">
        <v>442</v>
      </c>
      <c r="F229" s="184" t="s">
        <v>443</v>
      </c>
      <c r="G229" s="12"/>
      <c r="H229" s="12"/>
      <c r="I229" s="176"/>
      <c r="J229" s="185">
        <f>BK229</f>
        <v>0</v>
      </c>
      <c r="K229" s="12"/>
      <c r="L229" s="173"/>
      <c r="M229" s="178"/>
      <c r="N229" s="179"/>
      <c r="O229" s="179"/>
      <c r="P229" s="180">
        <f>SUM(P230:P240)</f>
        <v>0</v>
      </c>
      <c r="Q229" s="179"/>
      <c r="R229" s="180">
        <f>SUM(R230:R240)</f>
        <v>0.022070000000000003</v>
      </c>
      <c r="S229" s="179"/>
      <c r="T229" s="181">
        <f>SUM(T230:T240)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74" t="s">
        <v>88</v>
      </c>
      <c r="AT229" s="182" t="s">
        <v>78</v>
      </c>
      <c r="AU229" s="182" t="s">
        <v>21</v>
      </c>
      <c r="AY229" s="174" t="s">
        <v>127</v>
      </c>
      <c r="BK229" s="183">
        <f>SUM(BK230:BK240)</f>
        <v>0</v>
      </c>
    </row>
    <row r="230" s="2" customFormat="1" ht="21.75" customHeight="1">
      <c r="A230" s="35"/>
      <c r="B230" s="186"/>
      <c r="C230" s="187" t="s">
        <v>444</v>
      </c>
      <c r="D230" s="187" t="s">
        <v>129</v>
      </c>
      <c r="E230" s="188" t="s">
        <v>445</v>
      </c>
      <c r="F230" s="189" t="s">
        <v>446</v>
      </c>
      <c r="G230" s="190" t="s">
        <v>209</v>
      </c>
      <c r="H230" s="191">
        <v>2</v>
      </c>
      <c r="I230" s="192"/>
      <c r="J230" s="193">
        <f>ROUND(I230*H230,2)</f>
        <v>0</v>
      </c>
      <c r="K230" s="194"/>
      <c r="L230" s="36"/>
      <c r="M230" s="195" t="s">
        <v>1</v>
      </c>
      <c r="N230" s="196" t="s">
        <v>44</v>
      </c>
      <c r="O230" s="74"/>
      <c r="P230" s="197">
        <f>O230*H230</f>
        <v>0</v>
      </c>
      <c r="Q230" s="197">
        <v>0.00024000000000000001</v>
      </c>
      <c r="R230" s="197">
        <f>Q230*H230</f>
        <v>0.00048000000000000001</v>
      </c>
      <c r="S230" s="197">
        <v>0</v>
      </c>
      <c r="T230" s="19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9" t="s">
        <v>201</v>
      </c>
      <c r="AT230" s="199" t="s">
        <v>129</v>
      </c>
      <c r="AU230" s="199" t="s">
        <v>88</v>
      </c>
      <c r="AY230" s="16" t="s">
        <v>127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6" t="s">
        <v>21</v>
      </c>
      <c r="BK230" s="200">
        <f>ROUND(I230*H230,2)</f>
        <v>0</v>
      </c>
      <c r="BL230" s="16" t="s">
        <v>201</v>
      </c>
      <c r="BM230" s="199" t="s">
        <v>447</v>
      </c>
    </row>
    <row r="231" s="2" customFormat="1" ht="21.75" customHeight="1">
      <c r="A231" s="35"/>
      <c r="B231" s="186"/>
      <c r="C231" s="187" t="s">
        <v>448</v>
      </c>
      <c r="D231" s="187" t="s">
        <v>129</v>
      </c>
      <c r="E231" s="188" t="s">
        <v>449</v>
      </c>
      <c r="F231" s="189" t="s">
        <v>450</v>
      </c>
      <c r="G231" s="190" t="s">
        <v>209</v>
      </c>
      <c r="H231" s="191">
        <v>5</v>
      </c>
      <c r="I231" s="192"/>
      <c r="J231" s="193">
        <f>ROUND(I231*H231,2)</f>
        <v>0</v>
      </c>
      <c r="K231" s="194"/>
      <c r="L231" s="36"/>
      <c r="M231" s="195" t="s">
        <v>1</v>
      </c>
      <c r="N231" s="196" t="s">
        <v>44</v>
      </c>
      <c r="O231" s="74"/>
      <c r="P231" s="197">
        <f>O231*H231</f>
        <v>0</v>
      </c>
      <c r="Q231" s="197">
        <v>0.00022000000000000001</v>
      </c>
      <c r="R231" s="197">
        <f>Q231*H231</f>
        <v>0.0011000000000000001</v>
      </c>
      <c r="S231" s="197">
        <v>0</v>
      </c>
      <c r="T231" s="19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9" t="s">
        <v>201</v>
      </c>
      <c r="AT231" s="199" t="s">
        <v>129</v>
      </c>
      <c r="AU231" s="199" t="s">
        <v>88</v>
      </c>
      <c r="AY231" s="16" t="s">
        <v>127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6" t="s">
        <v>21</v>
      </c>
      <c r="BK231" s="200">
        <f>ROUND(I231*H231,2)</f>
        <v>0</v>
      </c>
      <c r="BL231" s="16" t="s">
        <v>201</v>
      </c>
      <c r="BM231" s="199" t="s">
        <v>451</v>
      </c>
    </row>
    <row r="232" s="2" customFormat="1" ht="21.75" customHeight="1">
      <c r="A232" s="35"/>
      <c r="B232" s="186"/>
      <c r="C232" s="187" t="s">
        <v>452</v>
      </c>
      <c r="D232" s="187" t="s">
        <v>129</v>
      </c>
      <c r="E232" s="188" t="s">
        <v>453</v>
      </c>
      <c r="F232" s="189" t="s">
        <v>454</v>
      </c>
      <c r="G232" s="190" t="s">
        <v>209</v>
      </c>
      <c r="H232" s="191">
        <v>1</v>
      </c>
      <c r="I232" s="192"/>
      <c r="J232" s="193">
        <f>ROUND(I232*H232,2)</f>
        <v>0</v>
      </c>
      <c r="K232" s="194"/>
      <c r="L232" s="36"/>
      <c r="M232" s="195" t="s">
        <v>1</v>
      </c>
      <c r="N232" s="196" t="s">
        <v>44</v>
      </c>
      <c r="O232" s="74"/>
      <c r="P232" s="197">
        <f>O232*H232</f>
        <v>0</v>
      </c>
      <c r="Q232" s="197">
        <v>0.00033</v>
      </c>
      <c r="R232" s="197">
        <f>Q232*H232</f>
        <v>0.00033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201</v>
      </c>
      <c r="AT232" s="199" t="s">
        <v>129</v>
      </c>
      <c r="AU232" s="199" t="s">
        <v>88</v>
      </c>
      <c r="AY232" s="16" t="s">
        <v>127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6" t="s">
        <v>21</v>
      </c>
      <c r="BK232" s="200">
        <f>ROUND(I232*H232,2)</f>
        <v>0</v>
      </c>
      <c r="BL232" s="16" t="s">
        <v>201</v>
      </c>
      <c r="BM232" s="199" t="s">
        <v>455</v>
      </c>
    </row>
    <row r="233" s="2" customFormat="1" ht="21.75" customHeight="1">
      <c r="A233" s="35"/>
      <c r="B233" s="186"/>
      <c r="C233" s="187" t="s">
        <v>456</v>
      </c>
      <c r="D233" s="187" t="s">
        <v>129</v>
      </c>
      <c r="E233" s="188" t="s">
        <v>457</v>
      </c>
      <c r="F233" s="189" t="s">
        <v>458</v>
      </c>
      <c r="G233" s="190" t="s">
        <v>209</v>
      </c>
      <c r="H233" s="191">
        <v>7</v>
      </c>
      <c r="I233" s="192"/>
      <c r="J233" s="193">
        <f>ROUND(I233*H233,2)</f>
        <v>0</v>
      </c>
      <c r="K233" s="194"/>
      <c r="L233" s="36"/>
      <c r="M233" s="195" t="s">
        <v>1</v>
      </c>
      <c r="N233" s="196" t="s">
        <v>44</v>
      </c>
      <c r="O233" s="74"/>
      <c r="P233" s="197">
        <f>O233*H233</f>
        <v>0</v>
      </c>
      <c r="Q233" s="197">
        <v>0.00035</v>
      </c>
      <c r="R233" s="197">
        <f>Q233*H233</f>
        <v>0.0024499999999999999</v>
      </c>
      <c r="S233" s="197">
        <v>0</v>
      </c>
      <c r="T233" s="19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9" t="s">
        <v>201</v>
      </c>
      <c r="AT233" s="199" t="s">
        <v>129</v>
      </c>
      <c r="AU233" s="199" t="s">
        <v>88</v>
      </c>
      <c r="AY233" s="16" t="s">
        <v>127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6" t="s">
        <v>21</v>
      </c>
      <c r="BK233" s="200">
        <f>ROUND(I233*H233,2)</f>
        <v>0</v>
      </c>
      <c r="BL233" s="16" t="s">
        <v>201</v>
      </c>
      <c r="BM233" s="199" t="s">
        <v>459</v>
      </c>
    </row>
    <row r="234" s="2" customFormat="1" ht="33" customHeight="1">
      <c r="A234" s="35"/>
      <c r="B234" s="186"/>
      <c r="C234" s="210" t="s">
        <v>460</v>
      </c>
      <c r="D234" s="210" t="s">
        <v>176</v>
      </c>
      <c r="E234" s="211" t="s">
        <v>461</v>
      </c>
      <c r="F234" s="212" t="s">
        <v>462</v>
      </c>
      <c r="G234" s="213" t="s">
        <v>209</v>
      </c>
      <c r="H234" s="214">
        <v>12</v>
      </c>
      <c r="I234" s="215"/>
      <c r="J234" s="216">
        <f>ROUND(I234*H234,2)</f>
        <v>0</v>
      </c>
      <c r="K234" s="217"/>
      <c r="L234" s="218"/>
      <c r="M234" s="219" t="s">
        <v>1</v>
      </c>
      <c r="N234" s="220" t="s">
        <v>44</v>
      </c>
      <c r="O234" s="74"/>
      <c r="P234" s="197">
        <f>O234*H234</f>
        <v>0</v>
      </c>
      <c r="Q234" s="197">
        <v>0.00023000000000000001</v>
      </c>
      <c r="R234" s="197">
        <f>Q234*H234</f>
        <v>0.0027600000000000003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229</v>
      </c>
      <c r="AT234" s="199" t="s">
        <v>176</v>
      </c>
      <c r="AU234" s="199" t="s">
        <v>88</v>
      </c>
      <c r="AY234" s="16" t="s">
        <v>127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6" t="s">
        <v>21</v>
      </c>
      <c r="BK234" s="200">
        <f>ROUND(I234*H234,2)</f>
        <v>0</v>
      </c>
      <c r="BL234" s="16" t="s">
        <v>201</v>
      </c>
      <c r="BM234" s="199" t="s">
        <v>463</v>
      </c>
    </row>
    <row r="235" s="2" customFormat="1" ht="21.75" customHeight="1">
      <c r="A235" s="35"/>
      <c r="B235" s="186"/>
      <c r="C235" s="210" t="s">
        <v>464</v>
      </c>
      <c r="D235" s="210" t="s">
        <v>176</v>
      </c>
      <c r="E235" s="211" t="s">
        <v>465</v>
      </c>
      <c r="F235" s="212" t="s">
        <v>466</v>
      </c>
      <c r="G235" s="213" t="s">
        <v>209</v>
      </c>
      <c r="H235" s="214">
        <v>38</v>
      </c>
      <c r="I235" s="215"/>
      <c r="J235" s="216">
        <f>ROUND(I235*H235,2)</f>
        <v>0</v>
      </c>
      <c r="K235" s="217"/>
      <c r="L235" s="218"/>
      <c r="M235" s="219" t="s">
        <v>1</v>
      </c>
      <c r="N235" s="220" t="s">
        <v>44</v>
      </c>
      <c r="O235" s="74"/>
      <c r="P235" s="197">
        <f>O235*H235</f>
        <v>0</v>
      </c>
      <c r="Q235" s="197">
        <v>0.00023000000000000001</v>
      </c>
      <c r="R235" s="197">
        <f>Q235*H235</f>
        <v>0.0087399999999999995</v>
      </c>
      <c r="S235" s="197">
        <v>0</v>
      </c>
      <c r="T235" s="19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9" t="s">
        <v>229</v>
      </c>
      <c r="AT235" s="199" t="s">
        <v>176</v>
      </c>
      <c r="AU235" s="199" t="s">
        <v>88</v>
      </c>
      <c r="AY235" s="16" t="s">
        <v>127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6" t="s">
        <v>21</v>
      </c>
      <c r="BK235" s="200">
        <f>ROUND(I235*H235,2)</f>
        <v>0</v>
      </c>
      <c r="BL235" s="16" t="s">
        <v>201</v>
      </c>
      <c r="BM235" s="199" t="s">
        <v>467</v>
      </c>
    </row>
    <row r="236" s="2" customFormat="1" ht="21.75" customHeight="1">
      <c r="A236" s="35"/>
      <c r="B236" s="186"/>
      <c r="C236" s="210" t="s">
        <v>468</v>
      </c>
      <c r="D236" s="210" t="s">
        <v>176</v>
      </c>
      <c r="E236" s="211" t="s">
        <v>469</v>
      </c>
      <c r="F236" s="212" t="s">
        <v>470</v>
      </c>
      <c r="G236" s="213" t="s">
        <v>209</v>
      </c>
      <c r="H236" s="214">
        <v>16</v>
      </c>
      <c r="I236" s="215"/>
      <c r="J236" s="216">
        <f>ROUND(I236*H236,2)</f>
        <v>0</v>
      </c>
      <c r="K236" s="217"/>
      <c r="L236" s="218"/>
      <c r="M236" s="219" t="s">
        <v>1</v>
      </c>
      <c r="N236" s="220" t="s">
        <v>44</v>
      </c>
      <c r="O236" s="74"/>
      <c r="P236" s="197">
        <f>O236*H236</f>
        <v>0</v>
      </c>
      <c r="Q236" s="197">
        <v>0.00023000000000000001</v>
      </c>
      <c r="R236" s="197">
        <f>Q236*H236</f>
        <v>0.0036800000000000001</v>
      </c>
      <c r="S236" s="197">
        <v>0</v>
      </c>
      <c r="T236" s="19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9" t="s">
        <v>229</v>
      </c>
      <c r="AT236" s="199" t="s">
        <v>176</v>
      </c>
      <c r="AU236" s="199" t="s">
        <v>88</v>
      </c>
      <c r="AY236" s="16" t="s">
        <v>127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6" t="s">
        <v>21</v>
      </c>
      <c r="BK236" s="200">
        <f>ROUND(I236*H236,2)</f>
        <v>0</v>
      </c>
      <c r="BL236" s="16" t="s">
        <v>201</v>
      </c>
      <c r="BM236" s="199" t="s">
        <v>471</v>
      </c>
    </row>
    <row r="237" s="2" customFormat="1" ht="33" customHeight="1">
      <c r="A237" s="35"/>
      <c r="B237" s="186"/>
      <c r="C237" s="210" t="s">
        <v>472</v>
      </c>
      <c r="D237" s="210" t="s">
        <v>176</v>
      </c>
      <c r="E237" s="211" t="s">
        <v>473</v>
      </c>
      <c r="F237" s="212" t="s">
        <v>474</v>
      </c>
      <c r="G237" s="213" t="s">
        <v>209</v>
      </c>
      <c r="H237" s="214">
        <v>4</v>
      </c>
      <c r="I237" s="215"/>
      <c r="J237" s="216">
        <f>ROUND(I237*H237,2)</f>
        <v>0</v>
      </c>
      <c r="K237" s="217"/>
      <c r="L237" s="218"/>
      <c r="M237" s="219" t="s">
        <v>1</v>
      </c>
      <c r="N237" s="220" t="s">
        <v>44</v>
      </c>
      <c r="O237" s="74"/>
      <c r="P237" s="197">
        <f>O237*H237</f>
        <v>0</v>
      </c>
      <c r="Q237" s="197">
        <v>0.00023000000000000001</v>
      </c>
      <c r="R237" s="197">
        <f>Q237*H237</f>
        <v>0.00092000000000000003</v>
      </c>
      <c r="S237" s="197">
        <v>0</v>
      </c>
      <c r="T237" s="19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9" t="s">
        <v>229</v>
      </c>
      <c r="AT237" s="199" t="s">
        <v>176</v>
      </c>
      <c r="AU237" s="199" t="s">
        <v>88</v>
      </c>
      <c r="AY237" s="16" t="s">
        <v>127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6" t="s">
        <v>21</v>
      </c>
      <c r="BK237" s="200">
        <f>ROUND(I237*H237,2)</f>
        <v>0</v>
      </c>
      <c r="BL237" s="16" t="s">
        <v>201</v>
      </c>
      <c r="BM237" s="199" t="s">
        <v>475</v>
      </c>
    </row>
    <row r="238" s="2" customFormat="1" ht="33" customHeight="1">
      <c r="A238" s="35"/>
      <c r="B238" s="186"/>
      <c r="C238" s="210" t="s">
        <v>476</v>
      </c>
      <c r="D238" s="210" t="s">
        <v>176</v>
      </c>
      <c r="E238" s="211" t="s">
        <v>477</v>
      </c>
      <c r="F238" s="212" t="s">
        <v>478</v>
      </c>
      <c r="G238" s="213" t="s">
        <v>209</v>
      </c>
      <c r="H238" s="214">
        <v>4</v>
      </c>
      <c r="I238" s="215"/>
      <c r="J238" s="216">
        <f>ROUND(I238*H238,2)</f>
        <v>0</v>
      </c>
      <c r="K238" s="217"/>
      <c r="L238" s="218"/>
      <c r="M238" s="219" t="s">
        <v>1</v>
      </c>
      <c r="N238" s="220" t="s">
        <v>44</v>
      </c>
      <c r="O238" s="74"/>
      <c r="P238" s="197">
        <f>O238*H238</f>
        <v>0</v>
      </c>
      <c r="Q238" s="197">
        <v>0.00023000000000000001</v>
      </c>
      <c r="R238" s="197">
        <f>Q238*H238</f>
        <v>0.00092000000000000003</v>
      </c>
      <c r="S238" s="197">
        <v>0</v>
      </c>
      <c r="T238" s="19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9" t="s">
        <v>229</v>
      </c>
      <c r="AT238" s="199" t="s">
        <v>176</v>
      </c>
      <c r="AU238" s="199" t="s">
        <v>88</v>
      </c>
      <c r="AY238" s="16" t="s">
        <v>127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6" t="s">
        <v>21</v>
      </c>
      <c r="BK238" s="200">
        <f>ROUND(I238*H238,2)</f>
        <v>0</v>
      </c>
      <c r="BL238" s="16" t="s">
        <v>201</v>
      </c>
      <c r="BM238" s="199" t="s">
        <v>479</v>
      </c>
    </row>
    <row r="239" s="2" customFormat="1" ht="21.75" customHeight="1">
      <c r="A239" s="35"/>
      <c r="B239" s="186"/>
      <c r="C239" s="187" t="s">
        <v>480</v>
      </c>
      <c r="D239" s="187" t="s">
        <v>129</v>
      </c>
      <c r="E239" s="188" t="s">
        <v>481</v>
      </c>
      <c r="F239" s="189" t="s">
        <v>482</v>
      </c>
      <c r="G239" s="190" t="s">
        <v>209</v>
      </c>
      <c r="H239" s="191">
        <v>1</v>
      </c>
      <c r="I239" s="192"/>
      <c r="J239" s="193">
        <f>ROUND(I239*H239,2)</f>
        <v>0</v>
      </c>
      <c r="K239" s="194"/>
      <c r="L239" s="36"/>
      <c r="M239" s="195" t="s">
        <v>1</v>
      </c>
      <c r="N239" s="196" t="s">
        <v>44</v>
      </c>
      <c r="O239" s="74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9" t="s">
        <v>201</v>
      </c>
      <c r="AT239" s="199" t="s">
        <v>129</v>
      </c>
      <c r="AU239" s="199" t="s">
        <v>88</v>
      </c>
      <c r="AY239" s="16" t="s">
        <v>127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6" t="s">
        <v>21</v>
      </c>
      <c r="BK239" s="200">
        <f>ROUND(I239*H239,2)</f>
        <v>0</v>
      </c>
      <c r="BL239" s="16" t="s">
        <v>201</v>
      </c>
      <c r="BM239" s="199" t="s">
        <v>483</v>
      </c>
    </row>
    <row r="240" s="2" customFormat="1" ht="55.5" customHeight="1">
      <c r="A240" s="35"/>
      <c r="B240" s="186"/>
      <c r="C240" s="210" t="s">
        <v>484</v>
      </c>
      <c r="D240" s="210" t="s">
        <v>176</v>
      </c>
      <c r="E240" s="211" t="s">
        <v>485</v>
      </c>
      <c r="F240" s="212" t="s">
        <v>486</v>
      </c>
      <c r="G240" s="213" t="s">
        <v>209</v>
      </c>
      <c r="H240" s="214">
        <v>3</v>
      </c>
      <c r="I240" s="215"/>
      <c r="J240" s="216">
        <f>ROUND(I240*H240,2)</f>
        <v>0</v>
      </c>
      <c r="K240" s="217"/>
      <c r="L240" s="218"/>
      <c r="M240" s="219" t="s">
        <v>1</v>
      </c>
      <c r="N240" s="220" t="s">
        <v>44</v>
      </c>
      <c r="O240" s="74"/>
      <c r="P240" s="197">
        <f>O240*H240</f>
        <v>0</v>
      </c>
      <c r="Q240" s="197">
        <v>0.00023000000000000001</v>
      </c>
      <c r="R240" s="197">
        <f>Q240*H240</f>
        <v>0.00069000000000000008</v>
      </c>
      <c r="S240" s="197">
        <v>0</v>
      </c>
      <c r="T240" s="19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9" t="s">
        <v>229</v>
      </c>
      <c r="AT240" s="199" t="s">
        <v>176</v>
      </c>
      <c r="AU240" s="199" t="s">
        <v>88</v>
      </c>
      <c r="AY240" s="16" t="s">
        <v>127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6" t="s">
        <v>21</v>
      </c>
      <c r="BK240" s="200">
        <f>ROUND(I240*H240,2)</f>
        <v>0</v>
      </c>
      <c r="BL240" s="16" t="s">
        <v>201</v>
      </c>
      <c r="BM240" s="199" t="s">
        <v>487</v>
      </c>
    </row>
    <row r="241" s="12" customFormat="1" ht="22.8" customHeight="1">
      <c r="A241" s="12"/>
      <c r="B241" s="173"/>
      <c r="C241" s="12"/>
      <c r="D241" s="174" t="s">
        <v>78</v>
      </c>
      <c r="E241" s="184" t="s">
        <v>488</v>
      </c>
      <c r="F241" s="184" t="s">
        <v>489</v>
      </c>
      <c r="G241" s="12"/>
      <c r="H241" s="12"/>
      <c r="I241" s="176"/>
      <c r="J241" s="185">
        <f>BK241</f>
        <v>0</v>
      </c>
      <c r="K241" s="12"/>
      <c r="L241" s="173"/>
      <c r="M241" s="178"/>
      <c r="N241" s="179"/>
      <c r="O241" s="179"/>
      <c r="P241" s="180">
        <f>SUM(P242:P271)</f>
        <v>0</v>
      </c>
      <c r="Q241" s="179"/>
      <c r="R241" s="180">
        <f>SUM(R242:R271)</f>
        <v>0.29367000000000004</v>
      </c>
      <c r="S241" s="179"/>
      <c r="T241" s="181">
        <f>SUM(T242:T271)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74" t="s">
        <v>88</v>
      </c>
      <c r="AT241" s="182" t="s">
        <v>78</v>
      </c>
      <c r="AU241" s="182" t="s">
        <v>21</v>
      </c>
      <c r="AY241" s="174" t="s">
        <v>127</v>
      </c>
      <c r="BK241" s="183">
        <f>SUM(BK242:BK271)</f>
        <v>0</v>
      </c>
    </row>
    <row r="242" s="2" customFormat="1" ht="21.75" customHeight="1">
      <c r="A242" s="35"/>
      <c r="B242" s="186"/>
      <c r="C242" s="187" t="s">
        <v>490</v>
      </c>
      <c r="D242" s="187" t="s">
        <v>129</v>
      </c>
      <c r="E242" s="188" t="s">
        <v>491</v>
      </c>
      <c r="F242" s="189" t="s">
        <v>492</v>
      </c>
      <c r="G242" s="190" t="s">
        <v>209</v>
      </c>
      <c r="H242" s="191">
        <v>16</v>
      </c>
      <c r="I242" s="192"/>
      <c r="J242" s="193">
        <f>ROUND(I242*H242,2)</f>
        <v>0</v>
      </c>
      <c r="K242" s="194"/>
      <c r="L242" s="36"/>
      <c r="M242" s="195" t="s">
        <v>1</v>
      </c>
      <c r="N242" s="196" t="s">
        <v>44</v>
      </c>
      <c r="O242" s="74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201</v>
      </c>
      <c r="AT242" s="199" t="s">
        <v>129</v>
      </c>
      <c r="AU242" s="199" t="s">
        <v>88</v>
      </c>
      <c r="AY242" s="16" t="s">
        <v>127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6" t="s">
        <v>21</v>
      </c>
      <c r="BK242" s="200">
        <f>ROUND(I242*H242,2)</f>
        <v>0</v>
      </c>
      <c r="BL242" s="16" t="s">
        <v>201</v>
      </c>
      <c r="BM242" s="199" t="s">
        <v>493</v>
      </c>
    </row>
    <row r="243" s="13" customFormat="1">
      <c r="A243" s="13"/>
      <c r="B243" s="201"/>
      <c r="C243" s="13"/>
      <c r="D243" s="202" t="s">
        <v>135</v>
      </c>
      <c r="E243" s="203" t="s">
        <v>1</v>
      </c>
      <c r="F243" s="204" t="s">
        <v>494</v>
      </c>
      <c r="G243" s="13"/>
      <c r="H243" s="205">
        <v>16</v>
      </c>
      <c r="I243" s="206"/>
      <c r="J243" s="13"/>
      <c r="K243" s="13"/>
      <c r="L243" s="201"/>
      <c r="M243" s="207"/>
      <c r="N243" s="208"/>
      <c r="O243" s="208"/>
      <c r="P243" s="208"/>
      <c r="Q243" s="208"/>
      <c r="R243" s="208"/>
      <c r="S243" s="208"/>
      <c r="T243" s="20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3" t="s">
        <v>135</v>
      </c>
      <c r="AU243" s="203" t="s">
        <v>88</v>
      </c>
      <c r="AV243" s="13" t="s">
        <v>88</v>
      </c>
      <c r="AW243" s="13" t="s">
        <v>36</v>
      </c>
      <c r="AX243" s="13" t="s">
        <v>21</v>
      </c>
      <c r="AY243" s="203" t="s">
        <v>127</v>
      </c>
    </row>
    <row r="244" s="2" customFormat="1" ht="21.75" customHeight="1">
      <c r="A244" s="35"/>
      <c r="B244" s="186"/>
      <c r="C244" s="187" t="s">
        <v>495</v>
      </c>
      <c r="D244" s="187" t="s">
        <v>129</v>
      </c>
      <c r="E244" s="188" t="s">
        <v>496</v>
      </c>
      <c r="F244" s="189" t="s">
        <v>497</v>
      </c>
      <c r="G244" s="190" t="s">
        <v>209</v>
      </c>
      <c r="H244" s="191">
        <v>6</v>
      </c>
      <c r="I244" s="192"/>
      <c r="J244" s="193">
        <f>ROUND(I244*H244,2)</f>
        <v>0</v>
      </c>
      <c r="K244" s="194"/>
      <c r="L244" s="36"/>
      <c r="M244" s="195" t="s">
        <v>1</v>
      </c>
      <c r="N244" s="196" t="s">
        <v>44</v>
      </c>
      <c r="O244" s="74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9" t="s">
        <v>201</v>
      </c>
      <c r="AT244" s="199" t="s">
        <v>129</v>
      </c>
      <c r="AU244" s="199" t="s">
        <v>88</v>
      </c>
      <c r="AY244" s="16" t="s">
        <v>127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6" t="s">
        <v>21</v>
      </c>
      <c r="BK244" s="200">
        <f>ROUND(I244*H244,2)</f>
        <v>0</v>
      </c>
      <c r="BL244" s="16" t="s">
        <v>201</v>
      </c>
      <c r="BM244" s="199" t="s">
        <v>498</v>
      </c>
    </row>
    <row r="245" s="13" customFormat="1">
      <c r="A245" s="13"/>
      <c r="B245" s="201"/>
      <c r="C245" s="13"/>
      <c r="D245" s="202" t="s">
        <v>135</v>
      </c>
      <c r="E245" s="203" t="s">
        <v>1</v>
      </c>
      <c r="F245" s="204" t="s">
        <v>499</v>
      </c>
      <c r="G245" s="13"/>
      <c r="H245" s="205">
        <v>6</v>
      </c>
      <c r="I245" s="206"/>
      <c r="J245" s="13"/>
      <c r="K245" s="13"/>
      <c r="L245" s="201"/>
      <c r="M245" s="207"/>
      <c r="N245" s="208"/>
      <c r="O245" s="208"/>
      <c r="P245" s="208"/>
      <c r="Q245" s="208"/>
      <c r="R245" s="208"/>
      <c r="S245" s="208"/>
      <c r="T245" s="20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3" t="s">
        <v>135</v>
      </c>
      <c r="AU245" s="203" t="s">
        <v>88</v>
      </c>
      <c r="AV245" s="13" t="s">
        <v>88</v>
      </c>
      <c r="AW245" s="13" t="s">
        <v>36</v>
      </c>
      <c r="AX245" s="13" t="s">
        <v>21</v>
      </c>
      <c r="AY245" s="203" t="s">
        <v>127</v>
      </c>
    </row>
    <row r="246" s="2" customFormat="1" ht="21.75" customHeight="1">
      <c r="A246" s="35"/>
      <c r="B246" s="186"/>
      <c r="C246" s="187" t="s">
        <v>500</v>
      </c>
      <c r="D246" s="187" t="s">
        <v>129</v>
      </c>
      <c r="E246" s="188" t="s">
        <v>501</v>
      </c>
      <c r="F246" s="189" t="s">
        <v>502</v>
      </c>
      <c r="G246" s="190" t="s">
        <v>209</v>
      </c>
      <c r="H246" s="191">
        <v>1</v>
      </c>
      <c r="I246" s="192"/>
      <c r="J246" s="193">
        <f>ROUND(I246*H246,2)</f>
        <v>0</v>
      </c>
      <c r="K246" s="194"/>
      <c r="L246" s="36"/>
      <c r="M246" s="195" t="s">
        <v>1</v>
      </c>
      <c r="N246" s="196" t="s">
        <v>44</v>
      </c>
      <c r="O246" s="74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9" t="s">
        <v>201</v>
      </c>
      <c r="AT246" s="199" t="s">
        <v>129</v>
      </c>
      <c r="AU246" s="199" t="s">
        <v>88</v>
      </c>
      <c r="AY246" s="16" t="s">
        <v>127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6" t="s">
        <v>21</v>
      </c>
      <c r="BK246" s="200">
        <f>ROUND(I246*H246,2)</f>
        <v>0</v>
      </c>
      <c r="BL246" s="16" t="s">
        <v>201</v>
      </c>
      <c r="BM246" s="199" t="s">
        <v>503</v>
      </c>
    </row>
    <row r="247" s="2" customFormat="1" ht="21.75" customHeight="1">
      <c r="A247" s="35"/>
      <c r="B247" s="186"/>
      <c r="C247" s="187" t="s">
        <v>504</v>
      </c>
      <c r="D247" s="187" t="s">
        <v>129</v>
      </c>
      <c r="E247" s="188" t="s">
        <v>505</v>
      </c>
      <c r="F247" s="189" t="s">
        <v>506</v>
      </c>
      <c r="G247" s="190" t="s">
        <v>209</v>
      </c>
      <c r="H247" s="191">
        <v>2</v>
      </c>
      <c r="I247" s="192"/>
      <c r="J247" s="193">
        <f>ROUND(I247*H247,2)</f>
        <v>0</v>
      </c>
      <c r="K247" s="194"/>
      <c r="L247" s="36"/>
      <c r="M247" s="195" t="s">
        <v>1</v>
      </c>
      <c r="N247" s="196" t="s">
        <v>44</v>
      </c>
      <c r="O247" s="74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9" t="s">
        <v>201</v>
      </c>
      <c r="AT247" s="199" t="s">
        <v>129</v>
      </c>
      <c r="AU247" s="199" t="s">
        <v>88</v>
      </c>
      <c r="AY247" s="16" t="s">
        <v>127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6" t="s">
        <v>21</v>
      </c>
      <c r="BK247" s="200">
        <f>ROUND(I247*H247,2)</f>
        <v>0</v>
      </c>
      <c r="BL247" s="16" t="s">
        <v>201</v>
      </c>
      <c r="BM247" s="199" t="s">
        <v>507</v>
      </c>
    </row>
    <row r="248" s="2" customFormat="1" ht="21.75" customHeight="1">
      <c r="A248" s="35"/>
      <c r="B248" s="186"/>
      <c r="C248" s="187" t="s">
        <v>508</v>
      </c>
      <c r="D248" s="187" t="s">
        <v>129</v>
      </c>
      <c r="E248" s="188" t="s">
        <v>509</v>
      </c>
      <c r="F248" s="189" t="s">
        <v>510</v>
      </c>
      <c r="G248" s="190" t="s">
        <v>209</v>
      </c>
      <c r="H248" s="191">
        <v>2</v>
      </c>
      <c r="I248" s="192"/>
      <c r="J248" s="193">
        <f>ROUND(I248*H248,2)</f>
        <v>0</v>
      </c>
      <c r="K248" s="194"/>
      <c r="L248" s="36"/>
      <c r="M248" s="195" t="s">
        <v>1</v>
      </c>
      <c r="N248" s="196" t="s">
        <v>44</v>
      </c>
      <c r="O248" s="74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9" t="s">
        <v>201</v>
      </c>
      <c r="AT248" s="199" t="s">
        <v>129</v>
      </c>
      <c r="AU248" s="199" t="s">
        <v>88</v>
      </c>
      <c r="AY248" s="16" t="s">
        <v>127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6" t="s">
        <v>21</v>
      </c>
      <c r="BK248" s="200">
        <f>ROUND(I248*H248,2)</f>
        <v>0</v>
      </c>
      <c r="BL248" s="16" t="s">
        <v>201</v>
      </c>
      <c r="BM248" s="199" t="s">
        <v>511</v>
      </c>
    </row>
    <row r="249" s="13" customFormat="1">
      <c r="A249" s="13"/>
      <c r="B249" s="201"/>
      <c r="C249" s="13"/>
      <c r="D249" s="202" t="s">
        <v>135</v>
      </c>
      <c r="E249" s="203" t="s">
        <v>1</v>
      </c>
      <c r="F249" s="204" t="s">
        <v>512</v>
      </c>
      <c r="G249" s="13"/>
      <c r="H249" s="205">
        <v>2</v>
      </c>
      <c r="I249" s="206"/>
      <c r="J249" s="13"/>
      <c r="K249" s="13"/>
      <c r="L249" s="201"/>
      <c r="M249" s="207"/>
      <c r="N249" s="208"/>
      <c r="O249" s="208"/>
      <c r="P249" s="208"/>
      <c r="Q249" s="208"/>
      <c r="R249" s="208"/>
      <c r="S249" s="208"/>
      <c r="T249" s="20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3" t="s">
        <v>135</v>
      </c>
      <c r="AU249" s="203" t="s">
        <v>88</v>
      </c>
      <c r="AV249" s="13" t="s">
        <v>88</v>
      </c>
      <c r="AW249" s="13" t="s">
        <v>36</v>
      </c>
      <c r="AX249" s="13" t="s">
        <v>21</v>
      </c>
      <c r="AY249" s="203" t="s">
        <v>127</v>
      </c>
    </row>
    <row r="250" s="2" customFormat="1" ht="21.75" customHeight="1">
      <c r="A250" s="35"/>
      <c r="B250" s="186"/>
      <c r="C250" s="187" t="s">
        <v>513</v>
      </c>
      <c r="D250" s="187" t="s">
        <v>129</v>
      </c>
      <c r="E250" s="188" t="s">
        <v>514</v>
      </c>
      <c r="F250" s="189" t="s">
        <v>515</v>
      </c>
      <c r="G250" s="190" t="s">
        <v>209</v>
      </c>
      <c r="H250" s="191">
        <v>1</v>
      </c>
      <c r="I250" s="192"/>
      <c r="J250" s="193">
        <f>ROUND(I250*H250,2)</f>
        <v>0</v>
      </c>
      <c r="K250" s="194"/>
      <c r="L250" s="36"/>
      <c r="M250" s="195" t="s">
        <v>1</v>
      </c>
      <c r="N250" s="196" t="s">
        <v>44</v>
      </c>
      <c r="O250" s="74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9" t="s">
        <v>201</v>
      </c>
      <c r="AT250" s="199" t="s">
        <v>129</v>
      </c>
      <c r="AU250" s="199" t="s">
        <v>88</v>
      </c>
      <c r="AY250" s="16" t="s">
        <v>127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6" t="s">
        <v>21</v>
      </c>
      <c r="BK250" s="200">
        <f>ROUND(I250*H250,2)</f>
        <v>0</v>
      </c>
      <c r="BL250" s="16" t="s">
        <v>201</v>
      </c>
      <c r="BM250" s="199" t="s">
        <v>516</v>
      </c>
    </row>
    <row r="251" s="2" customFormat="1" ht="44.25" customHeight="1">
      <c r="A251" s="35"/>
      <c r="B251" s="186"/>
      <c r="C251" s="210" t="s">
        <v>517</v>
      </c>
      <c r="D251" s="210" t="s">
        <v>176</v>
      </c>
      <c r="E251" s="211" t="s">
        <v>518</v>
      </c>
      <c r="F251" s="212" t="s">
        <v>519</v>
      </c>
      <c r="G251" s="213" t="s">
        <v>209</v>
      </c>
      <c r="H251" s="214">
        <v>2</v>
      </c>
      <c r="I251" s="215"/>
      <c r="J251" s="216">
        <f>ROUND(I251*H251,2)</f>
        <v>0</v>
      </c>
      <c r="K251" s="217"/>
      <c r="L251" s="218"/>
      <c r="M251" s="219" t="s">
        <v>1</v>
      </c>
      <c r="N251" s="220" t="s">
        <v>44</v>
      </c>
      <c r="O251" s="74"/>
      <c r="P251" s="197">
        <f>O251*H251</f>
        <v>0</v>
      </c>
      <c r="Q251" s="197">
        <v>0.019560000000000001</v>
      </c>
      <c r="R251" s="197">
        <f>Q251*H251</f>
        <v>0.039120000000000002</v>
      </c>
      <c r="S251" s="197">
        <v>0</v>
      </c>
      <c r="T251" s="19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9" t="s">
        <v>229</v>
      </c>
      <c r="AT251" s="199" t="s">
        <v>176</v>
      </c>
      <c r="AU251" s="199" t="s">
        <v>88</v>
      </c>
      <c r="AY251" s="16" t="s">
        <v>127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6" t="s">
        <v>21</v>
      </c>
      <c r="BK251" s="200">
        <f>ROUND(I251*H251,2)</f>
        <v>0</v>
      </c>
      <c r="BL251" s="16" t="s">
        <v>201</v>
      </c>
      <c r="BM251" s="199" t="s">
        <v>520</v>
      </c>
    </row>
    <row r="252" s="2" customFormat="1" ht="44.25" customHeight="1">
      <c r="A252" s="35"/>
      <c r="B252" s="186"/>
      <c r="C252" s="210" t="s">
        <v>521</v>
      </c>
      <c r="D252" s="210" t="s">
        <v>176</v>
      </c>
      <c r="E252" s="211" t="s">
        <v>522</v>
      </c>
      <c r="F252" s="212" t="s">
        <v>523</v>
      </c>
      <c r="G252" s="213" t="s">
        <v>209</v>
      </c>
      <c r="H252" s="214">
        <v>1</v>
      </c>
      <c r="I252" s="215"/>
      <c r="J252" s="216">
        <f>ROUND(I252*H252,2)</f>
        <v>0</v>
      </c>
      <c r="K252" s="217"/>
      <c r="L252" s="218"/>
      <c r="M252" s="219" t="s">
        <v>1</v>
      </c>
      <c r="N252" s="220" t="s">
        <v>44</v>
      </c>
      <c r="O252" s="74"/>
      <c r="P252" s="197">
        <f>O252*H252</f>
        <v>0</v>
      </c>
      <c r="Q252" s="197">
        <v>0.019560000000000001</v>
      </c>
      <c r="R252" s="197">
        <f>Q252*H252</f>
        <v>0.019560000000000001</v>
      </c>
      <c r="S252" s="197">
        <v>0</v>
      </c>
      <c r="T252" s="19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9" t="s">
        <v>229</v>
      </c>
      <c r="AT252" s="199" t="s">
        <v>176</v>
      </c>
      <c r="AU252" s="199" t="s">
        <v>88</v>
      </c>
      <c r="AY252" s="16" t="s">
        <v>127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6" t="s">
        <v>21</v>
      </c>
      <c r="BK252" s="200">
        <f>ROUND(I252*H252,2)</f>
        <v>0</v>
      </c>
      <c r="BL252" s="16" t="s">
        <v>201</v>
      </c>
      <c r="BM252" s="199" t="s">
        <v>524</v>
      </c>
    </row>
    <row r="253" s="2" customFormat="1" ht="44.25" customHeight="1">
      <c r="A253" s="35"/>
      <c r="B253" s="186"/>
      <c r="C253" s="210" t="s">
        <v>525</v>
      </c>
      <c r="D253" s="210" t="s">
        <v>176</v>
      </c>
      <c r="E253" s="211" t="s">
        <v>526</v>
      </c>
      <c r="F253" s="212" t="s">
        <v>527</v>
      </c>
      <c r="G253" s="213" t="s">
        <v>209</v>
      </c>
      <c r="H253" s="214">
        <v>1</v>
      </c>
      <c r="I253" s="215"/>
      <c r="J253" s="216">
        <f>ROUND(I253*H253,2)</f>
        <v>0</v>
      </c>
      <c r="K253" s="217"/>
      <c r="L253" s="218"/>
      <c r="M253" s="219" t="s">
        <v>1</v>
      </c>
      <c r="N253" s="220" t="s">
        <v>44</v>
      </c>
      <c r="O253" s="74"/>
      <c r="P253" s="197">
        <f>O253*H253</f>
        <v>0</v>
      </c>
      <c r="Q253" s="197">
        <v>0.019560000000000001</v>
      </c>
      <c r="R253" s="197">
        <f>Q253*H253</f>
        <v>0.019560000000000001</v>
      </c>
      <c r="S253" s="197">
        <v>0</v>
      </c>
      <c r="T253" s="19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9" t="s">
        <v>229</v>
      </c>
      <c r="AT253" s="199" t="s">
        <v>176</v>
      </c>
      <c r="AU253" s="199" t="s">
        <v>88</v>
      </c>
      <c r="AY253" s="16" t="s">
        <v>127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6" t="s">
        <v>21</v>
      </c>
      <c r="BK253" s="200">
        <f>ROUND(I253*H253,2)</f>
        <v>0</v>
      </c>
      <c r="BL253" s="16" t="s">
        <v>201</v>
      </c>
      <c r="BM253" s="199" t="s">
        <v>528</v>
      </c>
    </row>
    <row r="254" s="2" customFormat="1" ht="44.25" customHeight="1">
      <c r="A254" s="35"/>
      <c r="B254" s="186"/>
      <c r="C254" s="210" t="s">
        <v>529</v>
      </c>
      <c r="D254" s="210" t="s">
        <v>176</v>
      </c>
      <c r="E254" s="211" t="s">
        <v>530</v>
      </c>
      <c r="F254" s="212" t="s">
        <v>531</v>
      </c>
      <c r="G254" s="213" t="s">
        <v>209</v>
      </c>
      <c r="H254" s="214">
        <v>4</v>
      </c>
      <c r="I254" s="215"/>
      <c r="J254" s="216">
        <f>ROUND(I254*H254,2)</f>
        <v>0</v>
      </c>
      <c r="K254" s="217"/>
      <c r="L254" s="218"/>
      <c r="M254" s="219" t="s">
        <v>1</v>
      </c>
      <c r="N254" s="220" t="s">
        <v>44</v>
      </c>
      <c r="O254" s="74"/>
      <c r="P254" s="197">
        <f>O254*H254</f>
        <v>0</v>
      </c>
      <c r="Q254" s="197">
        <v>0.019560000000000001</v>
      </c>
      <c r="R254" s="197">
        <f>Q254*H254</f>
        <v>0.078240000000000004</v>
      </c>
      <c r="S254" s="197">
        <v>0</v>
      </c>
      <c r="T254" s="19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9" t="s">
        <v>229</v>
      </c>
      <c r="AT254" s="199" t="s">
        <v>176</v>
      </c>
      <c r="AU254" s="199" t="s">
        <v>88</v>
      </c>
      <c r="AY254" s="16" t="s">
        <v>127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6" t="s">
        <v>21</v>
      </c>
      <c r="BK254" s="200">
        <f>ROUND(I254*H254,2)</f>
        <v>0</v>
      </c>
      <c r="BL254" s="16" t="s">
        <v>201</v>
      </c>
      <c r="BM254" s="199" t="s">
        <v>532</v>
      </c>
    </row>
    <row r="255" s="2" customFormat="1" ht="44.25" customHeight="1">
      <c r="A255" s="35"/>
      <c r="B255" s="186"/>
      <c r="C255" s="210" t="s">
        <v>533</v>
      </c>
      <c r="D255" s="210" t="s">
        <v>176</v>
      </c>
      <c r="E255" s="211" t="s">
        <v>534</v>
      </c>
      <c r="F255" s="212" t="s">
        <v>535</v>
      </c>
      <c r="G255" s="213" t="s">
        <v>209</v>
      </c>
      <c r="H255" s="214">
        <v>1</v>
      </c>
      <c r="I255" s="215"/>
      <c r="J255" s="216">
        <f>ROUND(I255*H255,2)</f>
        <v>0</v>
      </c>
      <c r="K255" s="217"/>
      <c r="L255" s="218"/>
      <c r="M255" s="219" t="s">
        <v>1</v>
      </c>
      <c r="N255" s="220" t="s">
        <v>44</v>
      </c>
      <c r="O255" s="74"/>
      <c r="P255" s="197">
        <f>O255*H255</f>
        <v>0</v>
      </c>
      <c r="Q255" s="197">
        <v>0.019560000000000001</v>
      </c>
      <c r="R255" s="197">
        <f>Q255*H255</f>
        <v>0.019560000000000001</v>
      </c>
      <c r="S255" s="197">
        <v>0</v>
      </c>
      <c r="T255" s="19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9" t="s">
        <v>229</v>
      </c>
      <c r="AT255" s="199" t="s">
        <v>176</v>
      </c>
      <c r="AU255" s="199" t="s">
        <v>88</v>
      </c>
      <c r="AY255" s="16" t="s">
        <v>127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6" t="s">
        <v>21</v>
      </c>
      <c r="BK255" s="200">
        <f>ROUND(I255*H255,2)</f>
        <v>0</v>
      </c>
      <c r="BL255" s="16" t="s">
        <v>201</v>
      </c>
      <c r="BM255" s="199" t="s">
        <v>536</v>
      </c>
    </row>
    <row r="256" s="2" customFormat="1" ht="44.25" customHeight="1">
      <c r="A256" s="35"/>
      <c r="B256" s="186"/>
      <c r="C256" s="210" t="s">
        <v>537</v>
      </c>
      <c r="D256" s="210" t="s">
        <v>176</v>
      </c>
      <c r="E256" s="211" t="s">
        <v>538</v>
      </c>
      <c r="F256" s="212" t="s">
        <v>539</v>
      </c>
      <c r="G256" s="213" t="s">
        <v>209</v>
      </c>
      <c r="H256" s="214">
        <v>1</v>
      </c>
      <c r="I256" s="215"/>
      <c r="J256" s="216">
        <f>ROUND(I256*H256,2)</f>
        <v>0</v>
      </c>
      <c r="K256" s="217"/>
      <c r="L256" s="218"/>
      <c r="M256" s="219" t="s">
        <v>1</v>
      </c>
      <c r="N256" s="220" t="s">
        <v>44</v>
      </c>
      <c r="O256" s="74"/>
      <c r="P256" s="197">
        <f>O256*H256</f>
        <v>0</v>
      </c>
      <c r="Q256" s="197">
        <v>0.019560000000000001</v>
      </c>
      <c r="R256" s="197">
        <f>Q256*H256</f>
        <v>0.019560000000000001</v>
      </c>
      <c r="S256" s="197">
        <v>0</v>
      </c>
      <c r="T256" s="19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9" t="s">
        <v>229</v>
      </c>
      <c r="AT256" s="199" t="s">
        <v>176</v>
      </c>
      <c r="AU256" s="199" t="s">
        <v>88</v>
      </c>
      <c r="AY256" s="16" t="s">
        <v>127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6" t="s">
        <v>21</v>
      </c>
      <c r="BK256" s="200">
        <f>ROUND(I256*H256,2)</f>
        <v>0</v>
      </c>
      <c r="BL256" s="16" t="s">
        <v>201</v>
      </c>
      <c r="BM256" s="199" t="s">
        <v>540</v>
      </c>
    </row>
    <row r="257" s="2" customFormat="1" ht="55.5" customHeight="1">
      <c r="A257" s="35"/>
      <c r="B257" s="186"/>
      <c r="C257" s="210" t="s">
        <v>541</v>
      </c>
      <c r="D257" s="210" t="s">
        <v>176</v>
      </c>
      <c r="E257" s="211" t="s">
        <v>542</v>
      </c>
      <c r="F257" s="212" t="s">
        <v>543</v>
      </c>
      <c r="G257" s="213" t="s">
        <v>209</v>
      </c>
      <c r="H257" s="214">
        <v>1</v>
      </c>
      <c r="I257" s="215"/>
      <c r="J257" s="216">
        <f>ROUND(I257*H257,2)</f>
        <v>0</v>
      </c>
      <c r="K257" s="217"/>
      <c r="L257" s="218"/>
      <c r="M257" s="219" t="s">
        <v>1</v>
      </c>
      <c r="N257" s="220" t="s">
        <v>44</v>
      </c>
      <c r="O257" s="74"/>
      <c r="P257" s="197">
        <f>O257*H257</f>
        <v>0</v>
      </c>
      <c r="Q257" s="197">
        <v>0.019560000000000001</v>
      </c>
      <c r="R257" s="197">
        <f>Q257*H257</f>
        <v>0.019560000000000001</v>
      </c>
      <c r="S257" s="197">
        <v>0</v>
      </c>
      <c r="T257" s="19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9" t="s">
        <v>229</v>
      </c>
      <c r="AT257" s="199" t="s">
        <v>176</v>
      </c>
      <c r="AU257" s="199" t="s">
        <v>88</v>
      </c>
      <c r="AY257" s="16" t="s">
        <v>127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6" t="s">
        <v>21</v>
      </c>
      <c r="BK257" s="200">
        <f>ROUND(I257*H257,2)</f>
        <v>0</v>
      </c>
      <c r="BL257" s="16" t="s">
        <v>201</v>
      </c>
      <c r="BM257" s="199" t="s">
        <v>544</v>
      </c>
    </row>
    <row r="258" s="2" customFormat="1" ht="55.5" customHeight="1">
      <c r="A258" s="35"/>
      <c r="B258" s="186"/>
      <c r="C258" s="210" t="s">
        <v>545</v>
      </c>
      <c r="D258" s="210" t="s">
        <v>176</v>
      </c>
      <c r="E258" s="211" t="s">
        <v>546</v>
      </c>
      <c r="F258" s="212" t="s">
        <v>547</v>
      </c>
      <c r="G258" s="213" t="s">
        <v>209</v>
      </c>
      <c r="H258" s="214">
        <v>1</v>
      </c>
      <c r="I258" s="215"/>
      <c r="J258" s="216">
        <f>ROUND(I258*H258,2)</f>
        <v>0</v>
      </c>
      <c r="K258" s="217"/>
      <c r="L258" s="218"/>
      <c r="M258" s="219" t="s">
        <v>1</v>
      </c>
      <c r="N258" s="220" t="s">
        <v>44</v>
      </c>
      <c r="O258" s="74"/>
      <c r="P258" s="197">
        <f>O258*H258</f>
        <v>0</v>
      </c>
      <c r="Q258" s="197">
        <v>0.019560000000000001</v>
      </c>
      <c r="R258" s="197">
        <f>Q258*H258</f>
        <v>0.019560000000000001</v>
      </c>
      <c r="S258" s="197">
        <v>0</v>
      </c>
      <c r="T258" s="19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9" t="s">
        <v>229</v>
      </c>
      <c r="AT258" s="199" t="s">
        <v>176</v>
      </c>
      <c r="AU258" s="199" t="s">
        <v>88</v>
      </c>
      <c r="AY258" s="16" t="s">
        <v>127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6" t="s">
        <v>21</v>
      </c>
      <c r="BK258" s="200">
        <f>ROUND(I258*H258,2)</f>
        <v>0</v>
      </c>
      <c r="BL258" s="16" t="s">
        <v>201</v>
      </c>
      <c r="BM258" s="199" t="s">
        <v>548</v>
      </c>
    </row>
    <row r="259" s="2" customFormat="1" ht="21.75" customHeight="1">
      <c r="A259" s="35"/>
      <c r="B259" s="186"/>
      <c r="C259" s="187" t="s">
        <v>549</v>
      </c>
      <c r="D259" s="187" t="s">
        <v>129</v>
      </c>
      <c r="E259" s="188" t="s">
        <v>550</v>
      </c>
      <c r="F259" s="189" t="s">
        <v>551</v>
      </c>
      <c r="G259" s="190" t="s">
        <v>209</v>
      </c>
      <c r="H259" s="191">
        <v>4</v>
      </c>
      <c r="I259" s="192"/>
      <c r="J259" s="193">
        <f>ROUND(I259*H259,2)</f>
        <v>0</v>
      </c>
      <c r="K259" s="194"/>
      <c r="L259" s="36"/>
      <c r="M259" s="195" t="s">
        <v>1</v>
      </c>
      <c r="N259" s="196" t="s">
        <v>44</v>
      </c>
      <c r="O259" s="74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9" t="s">
        <v>201</v>
      </c>
      <c r="AT259" s="199" t="s">
        <v>129</v>
      </c>
      <c r="AU259" s="199" t="s">
        <v>88</v>
      </c>
      <c r="AY259" s="16" t="s">
        <v>127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6" t="s">
        <v>21</v>
      </c>
      <c r="BK259" s="200">
        <f>ROUND(I259*H259,2)</f>
        <v>0</v>
      </c>
      <c r="BL259" s="16" t="s">
        <v>201</v>
      </c>
      <c r="BM259" s="199" t="s">
        <v>552</v>
      </c>
    </row>
    <row r="260" s="2" customFormat="1" ht="33" customHeight="1">
      <c r="A260" s="35"/>
      <c r="B260" s="186"/>
      <c r="C260" s="210" t="s">
        <v>553</v>
      </c>
      <c r="D260" s="210" t="s">
        <v>176</v>
      </c>
      <c r="E260" s="211" t="s">
        <v>554</v>
      </c>
      <c r="F260" s="212" t="s">
        <v>555</v>
      </c>
      <c r="G260" s="213" t="s">
        <v>209</v>
      </c>
      <c r="H260" s="214">
        <v>1</v>
      </c>
      <c r="I260" s="215"/>
      <c r="J260" s="216">
        <f>ROUND(I260*H260,2)</f>
        <v>0</v>
      </c>
      <c r="K260" s="217"/>
      <c r="L260" s="218"/>
      <c r="M260" s="219" t="s">
        <v>1</v>
      </c>
      <c r="N260" s="220" t="s">
        <v>44</v>
      </c>
      <c r="O260" s="74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9" t="s">
        <v>229</v>
      </c>
      <c r="AT260" s="199" t="s">
        <v>176</v>
      </c>
      <c r="AU260" s="199" t="s">
        <v>88</v>
      </c>
      <c r="AY260" s="16" t="s">
        <v>127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6" t="s">
        <v>21</v>
      </c>
      <c r="BK260" s="200">
        <f>ROUND(I260*H260,2)</f>
        <v>0</v>
      </c>
      <c r="BL260" s="16" t="s">
        <v>201</v>
      </c>
      <c r="BM260" s="199" t="s">
        <v>556</v>
      </c>
    </row>
    <row r="261" s="2" customFormat="1" ht="33" customHeight="1">
      <c r="A261" s="35"/>
      <c r="B261" s="186"/>
      <c r="C261" s="210" t="s">
        <v>557</v>
      </c>
      <c r="D261" s="210" t="s">
        <v>176</v>
      </c>
      <c r="E261" s="211" t="s">
        <v>558</v>
      </c>
      <c r="F261" s="212" t="s">
        <v>559</v>
      </c>
      <c r="G261" s="213" t="s">
        <v>209</v>
      </c>
      <c r="H261" s="214">
        <v>3</v>
      </c>
      <c r="I261" s="215"/>
      <c r="J261" s="216">
        <f>ROUND(I261*H261,2)</f>
        <v>0</v>
      </c>
      <c r="K261" s="217"/>
      <c r="L261" s="218"/>
      <c r="M261" s="219" t="s">
        <v>1</v>
      </c>
      <c r="N261" s="220" t="s">
        <v>44</v>
      </c>
      <c r="O261" s="74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9" t="s">
        <v>229</v>
      </c>
      <c r="AT261" s="199" t="s">
        <v>176</v>
      </c>
      <c r="AU261" s="199" t="s">
        <v>88</v>
      </c>
      <c r="AY261" s="16" t="s">
        <v>127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6" t="s">
        <v>21</v>
      </c>
      <c r="BK261" s="200">
        <f>ROUND(I261*H261,2)</f>
        <v>0</v>
      </c>
      <c r="BL261" s="16" t="s">
        <v>201</v>
      </c>
      <c r="BM261" s="199" t="s">
        <v>560</v>
      </c>
    </row>
    <row r="262" s="2" customFormat="1" ht="16.5" customHeight="1">
      <c r="A262" s="35"/>
      <c r="B262" s="186"/>
      <c r="C262" s="187" t="s">
        <v>561</v>
      </c>
      <c r="D262" s="187" t="s">
        <v>129</v>
      </c>
      <c r="E262" s="188" t="s">
        <v>562</v>
      </c>
      <c r="F262" s="189" t="s">
        <v>563</v>
      </c>
      <c r="G262" s="190" t="s">
        <v>209</v>
      </c>
      <c r="H262" s="191">
        <v>16</v>
      </c>
      <c r="I262" s="192"/>
      <c r="J262" s="193">
        <f>ROUND(I262*H262,2)</f>
        <v>0</v>
      </c>
      <c r="K262" s="194"/>
      <c r="L262" s="36"/>
      <c r="M262" s="195" t="s">
        <v>1</v>
      </c>
      <c r="N262" s="196" t="s">
        <v>44</v>
      </c>
      <c r="O262" s="74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9" t="s">
        <v>201</v>
      </c>
      <c r="AT262" s="199" t="s">
        <v>129</v>
      </c>
      <c r="AU262" s="199" t="s">
        <v>88</v>
      </c>
      <c r="AY262" s="16" t="s">
        <v>127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6" t="s">
        <v>21</v>
      </c>
      <c r="BK262" s="200">
        <f>ROUND(I262*H262,2)</f>
        <v>0</v>
      </c>
      <c r="BL262" s="16" t="s">
        <v>201</v>
      </c>
      <c r="BM262" s="199" t="s">
        <v>564</v>
      </c>
    </row>
    <row r="263" s="13" customFormat="1">
      <c r="A263" s="13"/>
      <c r="B263" s="201"/>
      <c r="C263" s="13"/>
      <c r="D263" s="202" t="s">
        <v>135</v>
      </c>
      <c r="E263" s="203" t="s">
        <v>1</v>
      </c>
      <c r="F263" s="204" t="s">
        <v>494</v>
      </c>
      <c r="G263" s="13"/>
      <c r="H263" s="205">
        <v>16</v>
      </c>
      <c r="I263" s="206"/>
      <c r="J263" s="13"/>
      <c r="K263" s="13"/>
      <c r="L263" s="201"/>
      <c r="M263" s="207"/>
      <c r="N263" s="208"/>
      <c r="O263" s="208"/>
      <c r="P263" s="208"/>
      <c r="Q263" s="208"/>
      <c r="R263" s="208"/>
      <c r="S263" s="208"/>
      <c r="T263" s="20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3" t="s">
        <v>135</v>
      </c>
      <c r="AU263" s="203" t="s">
        <v>88</v>
      </c>
      <c r="AV263" s="13" t="s">
        <v>88</v>
      </c>
      <c r="AW263" s="13" t="s">
        <v>36</v>
      </c>
      <c r="AX263" s="13" t="s">
        <v>21</v>
      </c>
      <c r="AY263" s="203" t="s">
        <v>127</v>
      </c>
    </row>
    <row r="264" s="2" customFormat="1" ht="16.5" customHeight="1">
      <c r="A264" s="35"/>
      <c r="B264" s="186"/>
      <c r="C264" s="187" t="s">
        <v>565</v>
      </c>
      <c r="D264" s="187" t="s">
        <v>129</v>
      </c>
      <c r="E264" s="188" t="s">
        <v>566</v>
      </c>
      <c r="F264" s="189" t="s">
        <v>567</v>
      </c>
      <c r="G264" s="190" t="s">
        <v>144</v>
      </c>
      <c r="H264" s="191">
        <v>150</v>
      </c>
      <c r="I264" s="192"/>
      <c r="J264" s="193">
        <f>ROUND(I264*H264,2)</f>
        <v>0</v>
      </c>
      <c r="K264" s="194"/>
      <c r="L264" s="36"/>
      <c r="M264" s="195" t="s">
        <v>1</v>
      </c>
      <c r="N264" s="196" t="s">
        <v>44</v>
      </c>
      <c r="O264" s="74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9" t="s">
        <v>201</v>
      </c>
      <c r="AT264" s="199" t="s">
        <v>129</v>
      </c>
      <c r="AU264" s="199" t="s">
        <v>88</v>
      </c>
      <c r="AY264" s="16" t="s">
        <v>127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6" t="s">
        <v>21</v>
      </c>
      <c r="BK264" s="200">
        <f>ROUND(I264*H264,2)</f>
        <v>0</v>
      </c>
      <c r="BL264" s="16" t="s">
        <v>201</v>
      </c>
      <c r="BM264" s="199" t="s">
        <v>568</v>
      </c>
    </row>
    <row r="265" s="2" customFormat="1" ht="44.25" customHeight="1">
      <c r="A265" s="35"/>
      <c r="B265" s="186"/>
      <c r="C265" s="187" t="s">
        <v>27</v>
      </c>
      <c r="D265" s="187" t="s">
        <v>129</v>
      </c>
      <c r="E265" s="188" t="s">
        <v>569</v>
      </c>
      <c r="F265" s="189" t="s">
        <v>570</v>
      </c>
      <c r="G265" s="190" t="s">
        <v>144</v>
      </c>
      <c r="H265" s="191">
        <v>30.199999999999999</v>
      </c>
      <c r="I265" s="192"/>
      <c r="J265" s="193">
        <f>ROUND(I265*H265,2)</f>
        <v>0</v>
      </c>
      <c r="K265" s="194"/>
      <c r="L265" s="36"/>
      <c r="M265" s="195" t="s">
        <v>1</v>
      </c>
      <c r="N265" s="196" t="s">
        <v>44</v>
      </c>
      <c r="O265" s="74"/>
      <c r="P265" s="197">
        <f>O265*H265</f>
        <v>0</v>
      </c>
      <c r="Q265" s="197">
        <v>0.0013500000000000001</v>
      </c>
      <c r="R265" s="197">
        <f>Q265*H265</f>
        <v>0.040770000000000001</v>
      </c>
      <c r="S265" s="197">
        <v>0</v>
      </c>
      <c r="T265" s="19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9" t="s">
        <v>201</v>
      </c>
      <c r="AT265" s="199" t="s">
        <v>129</v>
      </c>
      <c r="AU265" s="199" t="s">
        <v>88</v>
      </c>
      <c r="AY265" s="16" t="s">
        <v>127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6" t="s">
        <v>21</v>
      </c>
      <c r="BK265" s="200">
        <f>ROUND(I265*H265,2)</f>
        <v>0</v>
      </c>
      <c r="BL265" s="16" t="s">
        <v>201</v>
      </c>
      <c r="BM265" s="199" t="s">
        <v>571</v>
      </c>
    </row>
    <row r="266" s="13" customFormat="1">
      <c r="A266" s="13"/>
      <c r="B266" s="201"/>
      <c r="C266" s="13"/>
      <c r="D266" s="202" t="s">
        <v>135</v>
      </c>
      <c r="E266" s="203" t="s">
        <v>1</v>
      </c>
      <c r="F266" s="204" t="s">
        <v>572</v>
      </c>
      <c r="G266" s="13"/>
      <c r="H266" s="205">
        <v>30.199999999999999</v>
      </c>
      <c r="I266" s="206"/>
      <c r="J266" s="13"/>
      <c r="K266" s="13"/>
      <c r="L266" s="201"/>
      <c r="M266" s="207"/>
      <c r="N266" s="208"/>
      <c r="O266" s="208"/>
      <c r="P266" s="208"/>
      <c r="Q266" s="208"/>
      <c r="R266" s="208"/>
      <c r="S266" s="208"/>
      <c r="T266" s="20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3" t="s">
        <v>135</v>
      </c>
      <c r="AU266" s="203" t="s">
        <v>88</v>
      </c>
      <c r="AV266" s="13" t="s">
        <v>88</v>
      </c>
      <c r="AW266" s="13" t="s">
        <v>36</v>
      </c>
      <c r="AX266" s="13" t="s">
        <v>21</v>
      </c>
      <c r="AY266" s="203" t="s">
        <v>127</v>
      </c>
    </row>
    <row r="267" s="2" customFormat="1" ht="21.75" customHeight="1">
      <c r="A267" s="35"/>
      <c r="B267" s="186"/>
      <c r="C267" s="187" t="s">
        <v>573</v>
      </c>
      <c r="D267" s="187" t="s">
        <v>129</v>
      </c>
      <c r="E267" s="188" t="s">
        <v>574</v>
      </c>
      <c r="F267" s="189" t="s">
        <v>575</v>
      </c>
      <c r="G267" s="190" t="s">
        <v>179</v>
      </c>
      <c r="H267" s="191">
        <v>212</v>
      </c>
      <c r="I267" s="192"/>
      <c r="J267" s="193">
        <f>ROUND(I267*H267,2)</f>
        <v>0</v>
      </c>
      <c r="K267" s="194"/>
      <c r="L267" s="36"/>
      <c r="M267" s="195" t="s">
        <v>1</v>
      </c>
      <c r="N267" s="196" t="s">
        <v>44</v>
      </c>
      <c r="O267" s="74"/>
      <c r="P267" s="197">
        <f>O267*H267</f>
        <v>0</v>
      </c>
      <c r="Q267" s="197">
        <v>6.9999999999999994E-05</v>
      </c>
      <c r="R267" s="197">
        <f>Q267*H267</f>
        <v>0.014839999999999999</v>
      </c>
      <c r="S267" s="197">
        <v>0</v>
      </c>
      <c r="T267" s="19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9" t="s">
        <v>201</v>
      </c>
      <c r="AT267" s="199" t="s">
        <v>129</v>
      </c>
      <c r="AU267" s="199" t="s">
        <v>88</v>
      </c>
      <c r="AY267" s="16" t="s">
        <v>127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6" t="s">
        <v>21</v>
      </c>
      <c r="BK267" s="200">
        <f>ROUND(I267*H267,2)</f>
        <v>0</v>
      </c>
      <c r="BL267" s="16" t="s">
        <v>201</v>
      </c>
      <c r="BM267" s="199" t="s">
        <v>576</v>
      </c>
    </row>
    <row r="268" s="13" customFormat="1">
      <c r="A268" s="13"/>
      <c r="B268" s="201"/>
      <c r="C268" s="13"/>
      <c r="D268" s="202" t="s">
        <v>135</v>
      </c>
      <c r="E268" s="203" t="s">
        <v>1</v>
      </c>
      <c r="F268" s="204" t="s">
        <v>577</v>
      </c>
      <c r="G268" s="13"/>
      <c r="H268" s="205">
        <v>212</v>
      </c>
      <c r="I268" s="206"/>
      <c r="J268" s="13"/>
      <c r="K268" s="13"/>
      <c r="L268" s="201"/>
      <c r="M268" s="207"/>
      <c r="N268" s="208"/>
      <c r="O268" s="208"/>
      <c r="P268" s="208"/>
      <c r="Q268" s="208"/>
      <c r="R268" s="208"/>
      <c r="S268" s="208"/>
      <c r="T268" s="20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3" t="s">
        <v>135</v>
      </c>
      <c r="AU268" s="203" t="s">
        <v>88</v>
      </c>
      <c r="AV268" s="13" t="s">
        <v>88</v>
      </c>
      <c r="AW268" s="13" t="s">
        <v>36</v>
      </c>
      <c r="AX268" s="13" t="s">
        <v>21</v>
      </c>
      <c r="AY268" s="203" t="s">
        <v>127</v>
      </c>
    </row>
    <row r="269" s="2" customFormat="1" ht="21.75" customHeight="1">
      <c r="A269" s="35"/>
      <c r="B269" s="186"/>
      <c r="C269" s="187" t="s">
        <v>578</v>
      </c>
      <c r="D269" s="187" t="s">
        <v>129</v>
      </c>
      <c r="E269" s="188" t="s">
        <v>579</v>
      </c>
      <c r="F269" s="189" t="s">
        <v>580</v>
      </c>
      <c r="G269" s="190" t="s">
        <v>179</v>
      </c>
      <c r="H269" s="191">
        <v>40</v>
      </c>
      <c r="I269" s="192"/>
      <c r="J269" s="193">
        <f>ROUND(I269*H269,2)</f>
        <v>0</v>
      </c>
      <c r="K269" s="194"/>
      <c r="L269" s="36"/>
      <c r="M269" s="195" t="s">
        <v>1</v>
      </c>
      <c r="N269" s="196" t="s">
        <v>44</v>
      </c>
      <c r="O269" s="74"/>
      <c r="P269" s="197">
        <f>O269*H269</f>
        <v>0</v>
      </c>
      <c r="Q269" s="197">
        <v>6.9999999999999994E-05</v>
      </c>
      <c r="R269" s="197">
        <f>Q269*H269</f>
        <v>0.0027999999999999995</v>
      </c>
      <c r="S269" s="197">
        <v>0</v>
      </c>
      <c r="T269" s="198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9" t="s">
        <v>201</v>
      </c>
      <c r="AT269" s="199" t="s">
        <v>129</v>
      </c>
      <c r="AU269" s="199" t="s">
        <v>88</v>
      </c>
      <c r="AY269" s="16" t="s">
        <v>127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6" t="s">
        <v>21</v>
      </c>
      <c r="BK269" s="200">
        <f>ROUND(I269*H269,2)</f>
        <v>0</v>
      </c>
      <c r="BL269" s="16" t="s">
        <v>201</v>
      </c>
      <c r="BM269" s="199" t="s">
        <v>581</v>
      </c>
    </row>
    <row r="270" s="13" customFormat="1">
      <c r="A270" s="13"/>
      <c r="B270" s="201"/>
      <c r="C270" s="13"/>
      <c r="D270" s="202" t="s">
        <v>135</v>
      </c>
      <c r="E270" s="203" t="s">
        <v>1</v>
      </c>
      <c r="F270" s="204" t="s">
        <v>582</v>
      </c>
      <c r="G270" s="13"/>
      <c r="H270" s="205">
        <v>40</v>
      </c>
      <c r="I270" s="206"/>
      <c r="J270" s="13"/>
      <c r="K270" s="13"/>
      <c r="L270" s="201"/>
      <c r="M270" s="207"/>
      <c r="N270" s="208"/>
      <c r="O270" s="208"/>
      <c r="P270" s="208"/>
      <c r="Q270" s="208"/>
      <c r="R270" s="208"/>
      <c r="S270" s="208"/>
      <c r="T270" s="20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3" t="s">
        <v>135</v>
      </c>
      <c r="AU270" s="203" t="s">
        <v>88</v>
      </c>
      <c r="AV270" s="13" t="s">
        <v>88</v>
      </c>
      <c r="AW270" s="13" t="s">
        <v>36</v>
      </c>
      <c r="AX270" s="13" t="s">
        <v>21</v>
      </c>
      <c r="AY270" s="203" t="s">
        <v>127</v>
      </c>
    </row>
    <row r="271" s="2" customFormat="1" ht="21.75" customHeight="1">
      <c r="A271" s="35"/>
      <c r="B271" s="186"/>
      <c r="C271" s="187" t="s">
        <v>583</v>
      </c>
      <c r="D271" s="187" t="s">
        <v>129</v>
      </c>
      <c r="E271" s="188" t="s">
        <v>584</v>
      </c>
      <c r="F271" s="189" t="s">
        <v>585</v>
      </c>
      <c r="G271" s="190" t="s">
        <v>209</v>
      </c>
      <c r="H271" s="191">
        <v>6</v>
      </c>
      <c r="I271" s="192"/>
      <c r="J271" s="193">
        <f>ROUND(I271*H271,2)</f>
        <v>0</v>
      </c>
      <c r="K271" s="194"/>
      <c r="L271" s="36"/>
      <c r="M271" s="195" t="s">
        <v>1</v>
      </c>
      <c r="N271" s="196" t="s">
        <v>44</v>
      </c>
      <c r="O271" s="74"/>
      <c r="P271" s="197">
        <f>O271*H271</f>
        <v>0</v>
      </c>
      <c r="Q271" s="197">
        <v>9.0000000000000006E-05</v>
      </c>
      <c r="R271" s="197">
        <f>Q271*H271</f>
        <v>0.00054000000000000001</v>
      </c>
      <c r="S271" s="197">
        <v>0</v>
      </c>
      <c r="T271" s="19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9" t="s">
        <v>201</v>
      </c>
      <c r="AT271" s="199" t="s">
        <v>129</v>
      </c>
      <c r="AU271" s="199" t="s">
        <v>88</v>
      </c>
      <c r="AY271" s="16" t="s">
        <v>127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6" t="s">
        <v>21</v>
      </c>
      <c r="BK271" s="200">
        <f>ROUND(I271*H271,2)</f>
        <v>0</v>
      </c>
      <c r="BL271" s="16" t="s">
        <v>201</v>
      </c>
      <c r="BM271" s="199" t="s">
        <v>586</v>
      </c>
    </row>
    <row r="272" s="12" customFormat="1" ht="22.8" customHeight="1">
      <c r="A272" s="12"/>
      <c r="B272" s="173"/>
      <c r="C272" s="12"/>
      <c r="D272" s="174" t="s">
        <v>78</v>
      </c>
      <c r="E272" s="184" t="s">
        <v>587</v>
      </c>
      <c r="F272" s="184" t="s">
        <v>588</v>
      </c>
      <c r="G272" s="12"/>
      <c r="H272" s="12"/>
      <c r="I272" s="176"/>
      <c r="J272" s="185">
        <f>BK272</f>
        <v>0</v>
      </c>
      <c r="K272" s="12"/>
      <c r="L272" s="173"/>
      <c r="M272" s="178"/>
      <c r="N272" s="179"/>
      <c r="O272" s="179"/>
      <c r="P272" s="180">
        <f>P273</f>
        <v>0</v>
      </c>
      <c r="Q272" s="179"/>
      <c r="R272" s="180">
        <f>R273</f>
        <v>0</v>
      </c>
      <c r="S272" s="179"/>
      <c r="T272" s="181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74" t="s">
        <v>88</v>
      </c>
      <c r="AT272" s="182" t="s">
        <v>78</v>
      </c>
      <c r="AU272" s="182" t="s">
        <v>21</v>
      </c>
      <c r="AY272" s="174" t="s">
        <v>127</v>
      </c>
      <c r="BK272" s="183">
        <f>BK273</f>
        <v>0</v>
      </c>
    </row>
    <row r="273" s="12" customFormat="1" ht="20.88" customHeight="1">
      <c r="A273" s="12"/>
      <c r="B273" s="173"/>
      <c r="C273" s="12"/>
      <c r="D273" s="174" t="s">
        <v>78</v>
      </c>
      <c r="E273" s="184" t="s">
        <v>589</v>
      </c>
      <c r="F273" s="184" t="s">
        <v>590</v>
      </c>
      <c r="G273" s="12"/>
      <c r="H273" s="12"/>
      <c r="I273" s="176"/>
      <c r="J273" s="185">
        <f>BK273</f>
        <v>0</v>
      </c>
      <c r="K273" s="12"/>
      <c r="L273" s="173"/>
      <c r="M273" s="178"/>
      <c r="N273" s="179"/>
      <c r="O273" s="179"/>
      <c r="P273" s="180">
        <f>P274</f>
        <v>0</v>
      </c>
      <c r="Q273" s="179"/>
      <c r="R273" s="180">
        <f>R274</f>
        <v>0</v>
      </c>
      <c r="S273" s="179"/>
      <c r="T273" s="181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74" t="s">
        <v>88</v>
      </c>
      <c r="AT273" s="182" t="s">
        <v>78</v>
      </c>
      <c r="AU273" s="182" t="s">
        <v>88</v>
      </c>
      <c r="AY273" s="174" t="s">
        <v>127</v>
      </c>
      <c r="BK273" s="183">
        <f>BK274</f>
        <v>0</v>
      </c>
    </row>
    <row r="274" s="2" customFormat="1" ht="16.5" customHeight="1">
      <c r="A274" s="35"/>
      <c r="B274" s="186"/>
      <c r="C274" s="187" t="s">
        <v>591</v>
      </c>
      <c r="D274" s="187" t="s">
        <v>129</v>
      </c>
      <c r="E274" s="188" t="s">
        <v>592</v>
      </c>
      <c r="F274" s="189" t="s">
        <v>593</v>
      </c>
      <c r="G274" s="190" t="s">
        <v>209</v>
      </c>
      <c r="H274" s="191">
        <v>1</v>
      </c>
      <c r="I274" s="192"/>
      <c r="J274" s="193">
        <f>ROUND(I274*H274,2)</f>
        <v>0</v>
      </c>
      <c r="K274" s="194"/>
      <c r="L274" s="36"/>
      <c r="M274" s="221" t="s">
        <v>1</v>
      </c>
      <c r="N274" s="222" t="s">
        <v>44</v>
      </c>
      <c r="O274" s="223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9" t="s">
        <v>201</v>
      </c>
      <c r="AT274" s="199" t="s">
        <v>129</v>
      </c>
      <c r="AU274" s="199" t="s">
        <v>141</v>
      </c>
      <c r="AY274" s="16" t="s">
        <v>127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6" t="s">
        <v>21</v>
      </c>
      <c r="BK274" s="200">
        <f>ROUND(I274*H274,2)</f>
        <v>0</v>
      </c>
      <c r="BL274" s="16" t="s">
        <v>201</v>
      </c>
      <c r="BM274" s="199" t="s">
        <v>594</v>
      </c>
    </row>
    <row r="275" s="2" customFormat="1" ht="6.96" customHeight="1">
      <c r="A275" s="35"/>
      <c r="B275" s="57"/>
      <c r="C275" s="58"/>
      <c r="D275" s="58"/>
      <c r="E275" s="58"/>
      <c r="F275" s="58"/>
      <c r="G275" s="58"/>
      <c r="H275" s="58"/>
      <c r="I275" s="145"/>
      <c r="J275" s="58"/>
      <c r="K275" s="58"/>
      <c r="L275" s="36"/>
      <c r="M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</row>
  </sheetData>
  <autoFilter ref="C128:K27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7"/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18"/>
      <c r="J3" s="18"/>
      <c r="K3" s="18"/>
      <c r="L3" s="19"/>
      <c r="AT3" s="16" t="s">
        <v>88</v>
      </c>
    </row>
    <row r="4" s="1" customFormat="1" ht="24.96" customHeight="1">
      <c r="B4" s="19"/>
      <c r="D4" s="20" t="s">
        <v>92</v>
      </c>
      <c r="I4" s="117"/>
      <c r="L4" s="19"/>
      <c r="M4" s="119" t="s">
        <v>10</v>
      </c>
      <c r="AT4" s="16" t="s">
        <v>3</v>
      </c>
    </row>
    <row r="5" s="1" customFormat="1" ht="6.96" customHeight="1">
      <c r="B5" s="19"/>
      <c r="I5" s="117"/>
      <c r="L5" s="19"/>
    </row>
    <row r="6" s="1" customFormat="1" ht="12" customHeight="1">
      <c r="B6" s="19"/>
      <c r="D6" s="29" t="s">
        <v>16</v>
      </c>
      <c r="I6" s="117"/>
      <c r="L6" s="19"/>
    </row>
    <row r="7" s="1" customFormat="1" ht="23.25" customHeight="1">
      <c r="B7" s="19"/>
      <c r="E7" s="120" t="str">
        <f>'Rekapitulace stavby'!K6</f>
        <v>NOVOSTAVBA DVOU RODINNÝCH DOMŮ - TRANSFORMACE ÚSP PRO MLÁDEŽ KVASINY</v>
      </c>
      <c r="F7" s="29"/>
      <c r="G7" s="29"/>
      <c r="H7" s="29"/>
      <c r="I7" s="117"/>
      <c r="L7" s="19"/>
    </row>
    <row r="8" s="2" customFormat="1" ht="12" customHeight="1">
      <c r="A8" s="35"/>
      <c r="B8" s="36"/>
      <c r="C8" s="35"/>
      <c r="D8" s="29" t="s">
        <v>93</v>
      </c>
      <c r="E8" s="35"/>
      <c r="F8" s="35"/>
      <c r="G8" s="35"/>
      <c r="H8" s="35"/>
      <c r="I8" s="121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595</v>
      </c>
      <c r="F9" s="35"/>
      <c r="G9" s="35"/>
      <c r="H9" s="35"/>
      <c r="I9" s="12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12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1</v>
      </c>
      <c r="G11" s="35"/>
      <c r="H11" s="35"/>
      <c r="I11" s="122" t="s">
        <v>20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22</v>
      </c>
      <c r="E12" s="35"/>
      <c r="F12" s="24" t="s">
        <v>23</v>
      </c>
      <c r="G12" s="35"/>
      <c r="H12" s="35"/>
      <c r="I12" s="122" t="s">
        <v>24</v>
      </c>
      <c r="J12" s="66" t="str">
        <f>'Rekapitulace stavby'!AN8</f>
        <v>15. 5. 2017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12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28</v>
      </c>
      <c r="E14" s="35"/>
      <c r="F14" s="35"/>
      <c r="G14" s="35"/>
      <c r="H14" s="35"/>
      <c r="I14" s="122" t="s">
        <v>29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122" t="s">
        <v>31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121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32</v>
      </c>
      <c r="E17" s="35"/>
      <c r="F17" s="35"/>
      <c r="G17" s="35"/>
      <c r="H17" s="35"/>
      <c r="I17" s="122" t="s">
        <v>29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122" t="s">
        <v>31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121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34</v>
      </c>
      <c r="E20" s="35"/>
      <c r="F20" s="35"/>
      <c r="G20" s="35"/>
      <c r="H20" s="35"/>
      <c r="I20" s="122" t="s">
        <v>29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35</v>
      </c>
      <c r="F21" s="35"/>
      <c r="G21" s="35"/>
      <c r="H21" s="35"/>
      <c r="I21" s="122" t="s">
        <v>31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121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122" t="s">
        <v>29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122" t="s">
        <v>31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121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38</v>
      </c>
      <c r="E26" s="35"/>
      <c r="F26" s="35"/>
      <c r="G26" s="35"/>
      <c r="H26" s="35"/>
      <c r="I26" s="12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3"/>
      <c r="B27" s="124"/>
      <c r="C27" s="123"/>
      <c r="D27" s="123"/>
      <c r="E27" s="33" t="s">
        <v>1</v>
      </c>
      <c r="F27" s="33"/>
      <c r="G27" s="33"/>
      <c r="H27" s="33"/>
      <c r="I27" s="125"/>
      <c r="J27" s="123"/>
      <c r="K27" s="123"/>
      <c r="L27" s="126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12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12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8" t="s">
        <v>39</v>
      </c>
      <c r="E30" s="35"/>
      <c r="F30" s="35"/>
      <c r="G30" s="35"/>
      <c r="H30" s="35"/>
      <c r="I30" s="121"/>
      <c r="J30" s="93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12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41</v>
      </c>
      <c r="G32" s="35"/>
      <c r="H32" s="35"/>
      <c r="I32" s="129" t="s">
        <v>40</v>
      </c>
      <c r="J32" s="40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0" t="s">
        <v>43</v>
      </c>
      <c r="E33" s="29" t="s">
        <v>44</v>
      </c>
      <c r="F33" s="131">
        <f>ROUND((SUM(BE129:BE274)),  2)</f>
        <v>0</v>
      </c>
      <c r="G33" s="35"/>
      <c r="H33" s="35"/>
      <c r="I33" s="132">
        <v>0.20999999999999999</v>
      </c>
      <c r="J33" s="131">
        <f>ROUND(((SUM(BE129:BE274))*I33),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45</v>
      </c>
      <c r="F34" s="131">
        <f>ROUND((SUM(BF129:BF274)),  2)</f>
        <v>0</v>
      </c>
      <c r="G34" s="35"/>
      <c r="H34" s="35"/>
      <c r="I34" s="132">
        <v>0.14999999999999999</v>
      </c>
      <c r="J34" s="131">
        <f>ROUND(((SUM(BF129:BF274))*I34),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46</v>
      </c>
      <c r="F35" s="131">
        <f>ROUND((SUM(BG129:BG274)),  2)</f>
        <v>0</v>
      </c>
      <c r="G35" s="35"/>
      <c r="H35" s="35"/>
      <c r="I35" s="132">
        <v>0.20999999999999999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47</v>
      </c>
      <c r="F36" s="131">
        <f>ROUND((SUM(BH129:BH274)),  2)</f>
        <v>0</v>
      </c>
      <c r="G36" s="35"/>
      <c r="H36" s="35"/>
      <c r="I36" s="132">
        <v>0.14999999999999999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48</v>
      </c>
      <c r="F37" s="131">
        <f>ROUND((SUM(BI129:BI274)),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121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3"/>
      <c r="D39" s="134" t="s">
        <v>49</v>
      </c>
      <c r="E39" s="78"/>
      <c r="F39" s="78"/>
      <c r="G39" s="135" t="s">
        <v>50</v>
      </c>
      <c r="H39" s="136" t="s">
        <v>51</v>
      </c>
      <c r="I39" s="137"/>
      <c r="J39" s="138">
        <f>SUM(J30:J37)</f>
        <v>0</v>
      </c>
      <c r="K39" s="139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12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I41" s="117"/>
      <c r="L41" s="19"/>
    </row>
    <row r="42" s="1" customFormat="1" ht="14.4" customHeight="1">
      <c r="B42" s="19"/>
      <c r="I42" s="117"/>
      <c r="L42" s="19"/>
    </row>
    <row r="43" s="1" customFormat="1" ht="14.4" customHeight="1">
      <c r="B43" s="19"/>
      <c r="I43" s="117"/>
      <c r="L43" s="19"/>
    </row>
    <row r="44" s="1" customFormat="1" ht="14.4" customHeight="1">
      <c r="B44" s="19"/>
      <c r="I44" s="117"/>
      <c r="L44" s="19"/>
    </row>
    <row r="45" s="1" customFormat="1" ht="14.4" customHeight="1">
      <c r="B45" s="19"/>
      <c r="I45" s="117"/>
      <c r="L45" s="19"/>
    </row>
    <row r="46" s="1" customFormat="1" ht="14.4" customHeight="1">
      <c r="B46" s="19"/>
      <c r="I46" s="117"/>
      <c r="L46" s="19"/>
    </row>
    <row r="47" s="1" customFormat="1" ht="14.4" customHeight="1">
      <c r="B47" s="19"/>
      <c r="I47" s="117"/>
      <c r="L47" s="19"/>
    </row>
    <row r="48" s="1" customFormat="1" ht="14.4" customHeight="1">
      <c r="B48" s="19"/>
      <c r="I48" s="117"/>
      <c r="L48" s="19"/>
    </row>
    <row r="49" s="1" customFormat="1" ht="14.4" customHeight="1">
      <c r="B49" s="19"/>
      <c r="I49" s="117"/>
      <c r="L49" s="19"/>
    </row>
    <row r="50" s="2" customFormat="1" ht="14.4" customHeight="1">
      <c r="B50" s="52"/>
      <c r="D50" s="53" t="s">
        <v>52</v>
      </c>
      <c r="E50" s="54"/>
      <c r="F50" s="54"/>
      <c r="G50" s="53" t="s">
        <v>53</v>
      </c>
      <c r="H50" s="54"/>
      <c r="I50" s="140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54</v>
      </c>
      <c r="E61" s="38"/>
      <c r="F61" s="141" t="s">
        <v>55</v>
      </c>
      <c r="G61" s="55" t="s">
        <v>54</v>
      </c>
      <c r="H61" s="38"/>
      <c r="I61" s="142"/>
      <c r="J61" s="143" t="s">
        <v>55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56</v>
      </c>
      <c r="E65" s="56"/>
      <c r="F65" s="56"/>
      <c r="G65" s="53" t="s">
        <v>57</v>
      </c>
      <c r="H65" s="56"/>
      <c r="I65" s="144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54</v>
      </c>
      <c r="E76" s="38"/>
      <c r="F76" s="141" t="s">
        <v>55</v>
      </c>
      <c r="G76" s="55" t="s">
        <v>54</v>
      </c>
      <c r="H76" s="38"/>
      <c r="I76" s="142"/>
      <c r="J76" s="143" t="s">
        <v>55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145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146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5"/>
      <c r="E82" s="35"/>
      <c r="F82" s="35"/>
      <c r="G82" s="35"/>
      <c r="H82" s="35"/>
      <c r="I82" s="121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121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121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5"/>
      <c r="D85" s="35"/>
      <c r="E85" s="120" t="str">
        <f>E7</f>
        <v>NOVOSTAVBA DVOU RODINNÝCH DOMŮ - TRANSFORMACE ÚSP PRO MLÁDEŽ KVASINY</v>
      </c>
      <c r="F85" s="29"/>
      <c r="G85" s="29"/>
      <c r="H85" s="29"/>
      <c r="I85" s="121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5"/>
      <c r="E86" s="35"/>
      <c r="F86" s="35"/>
      <c r="G86" s="35"/>
      <c r="H86" s="35"/>
      <c r="I86" s="121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RD2 - D.1.4.b. PLYNOVÁ ZAŘÍZENÍ A VYTÁPĚNÍ - RD2</v>
      </c>
      <c r="F87" s="35"/>
      <c r="G87" s="35"/>
      <c r="H87" s="35"/>
      <c r="I87" s="121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121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5"/>
      <c r="E89" s="35"/>
      <c r="F89" s="24" t="str">
        <f>F12</f>
        <v>Častolovice</v>
      </c>
      <c r="G89" s="35"/>
      <c r="H89" s="35"/>
      <c r="I89" s="122" t="s">
        <v>24</v>
      </c>
      <c r="J89" s="66" t="str">
        <f>IF(J12="","",J12)</f>
        <v>15. 5. 2017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121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28</v>
      </c>
      <c r="D91" s="35"/>
      <c r="E91" s="35"/>
      <c r="F91" s="24" t="str">
        <f>E15</f>
        <v xml:space="preserve"> </v>
      </c>
      <c r="G91" s="35"/>
      <c r="H91" s="35"/>
      <c r="I91" s="122" t="s">
        <v>34</v>
      </c>
      <c r="J91" s="33" t="str">
        <f>E21</f>
        <v>Ondřej Zikán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32</v>
      </c>
      <c r="D92" s="35"/>
      <c r="E92" s="35"/>
      <c r="F92" s="24" t="str">
        <f>IF(E18="","",E18)</f>
        <v>Vyplň údaj</v>
      </c>
      <c r="G92" s="35"/>
      <c r="H92" s="35"/>
      <c r="I92" s="122" t="s">
        <v>37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121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7" t="s">
        <v>96</v>
      </c>
      <c r="D94" s="133"/>
      <c r="E94" s="133"/>
      <c r="F94" s="133"/>
      <c r="G94" s="133"/>
      <c r="H94" s="133"/>
      <c r="I94" s="148"/>
      <c r="J94" s="149" t="s">
        <v>97</v>
      </c>
      <c r="K94" s="133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121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50" t="s">
        <v>98</v>
      </c>
      <c r="D96" s="35"/>
      <c r="E96" s="35"/>
      <c r="F96" s="35"/>
      <c r="G96" s="35"/>
      <c r="H96" s="35"/>
      <c r="I96" s="121"/>
      <c r="J96" s="93">
        <f>J129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99</v>
      </c>
    </row>
    <row r="97" s="9" customFormat="1" ht="24.96" customHeight="1">
      <c r="A97" s="9"/>
      <c r="B97" s="151"/>
      <c r="C97" s="9"/>
      <c r="D97" s="152" t="s">
        <v>100</v>
      </c>
      <c r="E97" s="153"/>
      <c r="F97" s="153"/>
      <c r="G97" s="153"/>
      <c r="H97" s="153"/>
      <c r="I97" s="154"/>
      <c r="J97" s="155">
        <f>J130</f>
        <v>0</v>
      </c>
      <c r="K97" s="9"/>
      <c r="L97" s="15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6"/>
      <c r="C98" s="10"/>
      <c r="D98" s="157" t="s">
        <v>101</v>
      </c>
      <c r="E98" s="158"/>
      <c r="F98" s="158"/>
      <c r="G98" s="158"/>
      <c r="H98" s="158"/>
      <c r="I98" s="159"/>
      <c r="J98" s="160">
        <f>J131</f>
        <v>0</v>
      </c>
      <c r="K98" s="10"/>
      <c r="L98" s="15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6"/>
      <c r="C99" s="10"/>
      <c r="D99" s="157" t="s">
        <v>102</v>
      </c>
      <c r="E99" s="158"/>
      <c r="F99" s="158"/>
      <c r="G99" s="158"/>
      <c r="H99" s="158"/>
      <c r="I99" s="159"/>
      <c r="J99" s="160">
        <f>J153</f>
        <v>0</v>
      </c>
      <c r="K99" s="10"/>
      <c r="L99" s="15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51"/>
      <c r="C100" s="9"/>
      <c r="D100" s="152" t="s">
        <v>103</v>
      </c>
      <c r="E100" s="153"/>
      <c r="F100" s="153"/>
      <c r="G100" s="153"/>
      <c r="H100" s="153"/>
      <c r="I100" s="154"/>
      <c r="J100" s="155">
        <f>J156</f>
        <v>0</v>
      </c>
      <c r="K100" s="9"/>
      <c r="L100" s="15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6"/>
      <c r="C101" s="10"/>
      <c r="D101" s="157" t="s">
        <v>104</v>
      </c>
      <c r="E101" s="158"/>
      <c r="F101" s="158"/>
      <c r="G101" s="158"/>
      <c r="H101" s="158"/>
      <c r="I101" s="159"/>
      <c r="J101" s="160">
        <f>J167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105</v>
      </c>
      <c r="E102" s="158"/>
      <c r="F102" s="158"/>
      <c r="G102" s="158"/>
      <c r="H102" s="158"/>
      <c r="I102" s="159"/>
      <c r="J102" s="160">
        <f>J182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106</v>
      </c>
      <c r="E103" s="158"/>
      <c r="F103" s="158"/>
      <c r="G103" s="158"/>
      <c r="H103" s="158"/>
      <c r="I103" s="159"/>
      <c r="J103" s="160">
        <f>J193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6"/>
      <c r="C104" s="10"/>
      <c r="D104" s="157" t="s">
        <v>107</v>
      </c>
      <c r="E104" s="158"/>
      <c r="F104" s="158"/>
      <c r="G104" s="158"/>
      <c r="H104" s="158"/>
      <c r="I104" s="159"/>
      <c r="J104" s="160">
        <f>J207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108</v>
      </c>
      <c r="E105" s="158"/>
      <c r="F105" s="158"/>
      <c r="G105" s="158"/>
      <c r="H105" s="158"/>
      <c r="I105" s="159"/>
      <c r="J105" s="160">
        <f>J210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109</v>
      </c>
      <c r="E106" s="158"/>
      <c r="F106" s="158"/>
      <c r="G106" s="158"/>
      <c r="H106" s="158"/>
      <c r="I106" s="159"/>
      <c r="J106" s="160">
        <f>J229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110</v>
      </c>
      <c r="E107" s="158"/>
      <c r="F107" s="158"/>
      <c r="G107" s="158"/>
      <c r="H107" s="158"/>
      <c r="I107" s="159"/>
      <c r="J107" s="160">
        <f>J241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6"/>
      <c r="C108" s="10"/>
      <c r="D108" s="157" t="s">
        <v>111</v>
      </c>
      <c r="E108" s="158"/>
      <c r="F108" s="158"/>
      <c r="G108" s="158"/>
      <c r="H108" s="158"/>
      <c r="I108" s="159"/>
      <c r="J108" s="160">
        <f>J272</f>
        <v>0</v>
      </c>
      <c r="K108" s="10"/>
      <c r="L108" s="15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56"/>
      <c r="C109" s="10"/>
      <c r="D109" s="157" t="s">
        <v>112</v>
      </c>
      <c r="E109" s="158"/>
      <c r="F109" s="158"/>
      <c r="G109" s="158"/>
      <c r="H109" s="158"/>
      <c r="I109" s="159"/>
      <c r="J109" s="160">
        <f>J273</f>
        <v>0</v>
      </c>
      <c r="K109" s="10"/>
      <c r="L109" s="15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5"/>
      <c r="D110" s="35"/>
      <c r="E110" s="35"/>
      <c r="F110" s="35"/>
      <c r="G110" s="35"/>
      <c r="H110" s="35"/>
      <c r="I110" s="121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57"/>
      <c r="C111" s="58"/>
      <c r="D111" s="58"/>
      <c r="E111" s="58"/>
      <c r="F111" s="58"/>
      <c r="G111" s="58"/>
      <c r="H111" s="58"/>
      <c r="I111" s="145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59"/>
      <c r="C115" s="60"/>
      <c r="D115" s="60"/>
      <c r="E115" s="60"/>
      <c r="F115" s="60"/>
      <c r="G115" s="60"/>
      <c r="H115" s="60"/>
      <c r="I115" s="146"/>
      <c r="J115" s="60"/>
      <c r="K115" s="60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113</v>
      </c>
      <c r="D116" s="35"/>
      <c r="E116" s="35"/>
      <c r="F116" s="35"/>
      <c r="G116" s="35"/>
      <c r="H116" s="35"/>
      <c r="I116" s="121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121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5"/>
      <c r="E118" s="35"/>
      <c r="F118" s="35"/>
      <c r="G118" s="35"/>
      <c r="H118" s="35"/>
      <c r="I118" s="121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3.25" customHeight="1">
      <c r="A119" s="35"/>
      <c r="B119" s="36"/>
      <c r="C119" s="35"/>
      <c r="D119" s="35"/>
      <c r="E119" s="120" t="str">
        <f>E7</f>
        <v>NOVOSTAVBA DVOU RODINNÝCH DOMŮ - TRANSFORMACE ÚSP PRO MLÁDEŽ KVASINY</v>
      </c>
      <c r="F119" s="29"/>
      <c r="G119" s="29"/>
      <c r="H119" s="29"/>
      <c r="I119" s="121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93</v>
      </c>
      <c r="D120" s="35"/>
      <c r="E120" s="35"/>
      <c r="F120" s="35"/>
      <c r="G120" s="35"/>
      <c r="H120" s="35"/>
      <c r="I120" s="121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5"/>
      <c r="D121" s="35"/>
      <c r="E121" s="64" t="str">
        <f>E9</f>
        <v>RD2 - D.1.4.b. PLYNOVÁ ZAŘÍZENÍ A VYTÁPĚNÍ - RD2</v>
      </c>
      <c r="F121" s="35"/>
      <c r="G121" s="35"/>
      <c r="H121" s="35"/>
      <c r="I121" s="121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121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22</v>
      </c>
      <c r="D123" s="35"/>
      <c r="E123" s="35"/>
      <c r="F123" s="24" t="str">
        <f>F12</f>
        <v>Častolovice</v>
      </c>
      <c r="G123" s="35"/>
      <c r="H123" s="35"/>
      <c r="I123" s="122" t="s">
        <v>24</v>
      </c>
      <c r="J123" s="66" t="str">
        <f>IF(J12="","",J12)</f>
        <v>15. 5. 2017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5"/>
      <c r="D124" s="35"/>
      <c r="E124" s="35"/>
      <c r="F124" s="35"/>
      <c r="G124" s="35"/>
      <c r="H124" s="35"/>
      <c r="I124" s="121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5"/>
      <c r="E125" s="35"/>
      <c r="F125" s="24" t="str">
        <f>E15</f>
        <v xml:space="preserve"> </v>
      </c>
      <c r="G125" s="35"/>
      <c r="H125" s="35"/>
      <c r="I125" s="122" t="s">
        <v>34</v>
      </c>
      <c r="J125" s="33" t="str">
        <f>E21</f>
        <v>Ondřej Zikán</v>
      </c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32</v>
      </c>
      <c r="D126" s="35"/>
      <c r="E126" s="35"/>
      <c r="F126" s="24" t="str">
        <f>IF(E18="","",E18)</f>
        <v>Vyplň údaj</v>
      </c>
      <c r="G126" s="35"/>
      <c r="H126" s="35"/>
      <c r="I126" s="122" t="s">
        <v>37</v>
      </c>
      <c r="J126" s="33" t="str">
        <f>E24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5"/>
      <c r="D127" s="35"/>
      <c r="E127" s="35"/>
      <c r="F127" s="35"/>
      <c r="G127" s="35"/>
      <c r="H127" s="35"/>
      <c r="I127" s="121"/>
      <c r="J127" s="35"/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61"/>
      <c r="B128" s="162"/>
      <c r="C128" s="163" t="s">
        <v>114</v>
      </c>
      <c r="D128" s="164" t="s">
        <v>64</v>
      </c>
      <c r="E128" s="164" t="s">
        <v>60</v>
      </c>
      <c r="F128" s="164" t="s">
        <v>61</v>
      </c>
      <c r="G128" s="164" t="s">
        <v>115</v>
      </c>
      <c r="H128" s="164" t="s">
        <v>116</v>
      </c>
      <c r="I128" s="165" t="s">
        <v>117</v>
      </c>
      <c r="J128" s="166" t="s">
        <v>97</v>
      </c>
      <c r="K128" s="167" t="s">
        <v>118</v>
      </c>
      <c r="L128" s="168"/>
      <c r="M128" s="83" t="s">
        <v>1</v>
      </c>
      <c r="N128" s="84" t="s">
        <v>43</v>
      </c>
      <c r="O128" s="84" t="s">
        <v>119</v>
      </c>
      <c r="P128" s="84" t="s">
        <v>120</v>
      </c>
      <c r="Q128" s="84" t="s">
        <v>121</v>
      </c>
      <c r="R128" s="84" t="s">
        <v>122</v>
      </c>
      <c r="S128" s="84" t="s">
        <v>123</v>
      </c>
      <c r="T128" s="85" t="s">
        <v>124</v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</row>
    <row r="129" s="2" customFormat="1" ht="22.8" customHeight="1">
      <c r="A129" s="35"/>
      <c r="B129" s="36"/>
      <c r="C129" s="90" t="s">
        <v>125</v>
      </c>
      <c r="D129" s="35"/>
      <c r="E129" s="35"/>
      <c r="F129" s="35"/>
      <c r="G129" s="35"/>
      <c r="H129" s="35"/>
      <c r="I129" s="121"/>
      <c r="J129" s="169">
        <f>BK129</f>
        <v>0</v>
      </c>
      <c r="K129" s="35"/>
      <c r="L129" s="36"/>
      <c r="M129" s="86"/>
      <c r="N129" s="70"/>
      <c r="O129" s="87"/>
      <c r="P129" s="170">
        <f>P130+P156</f>
        <v>0</v>
      </c>
      <c r="Q129" s="87"/>
      <c r="R129" s="170">
        <f>R130+R156</f>
        <v>7.780361000000001</v>
      </c>
      <c r="S129" s="87"/>
      <c r="T129" s="171">
        <f>T130+T156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78</v>
      </c>
      <c r="AU129" s="16" t="s">
        <v>99</v>
      </c>
      <c r="BK129" s="172">
        <f>BK130+BK156</f>
        <v>0</v>
      </c>
    </row>
    <row r="130" s="12" customFormat="1" ht="25.92" customHeight="1">
      <c r="A130" s="12"/>
      <c r="B130" s="173"/>
      <c r="C130" s="12"/>
      <c r="D130" s="174" t="s">
        <v>78</v>
      </c>
      <c r="E130" s="175" t="s">
        <v>126</v>
      </c>
      <c r="F130" s="175" t="s">
        <v>126</v>
      </c>
      <c r="G130" s="12"/>
      <c r="H130" s="12"/>
      <c r="I130" s="176"/>
      <c r="J130" s="177">
        <f>BK130</f>
        <v>0</v>
      </c>
      <c r="K130" s="12"/>
      <c r="L130" s="173"/>
      <c r="M130" s="178"/>
      <c r="N130" s="179"/>
      <c r="O130" s="179"/>
      <c r="P130" s="180">
        <f>P131+P153</f>
        <v>0</v>
      </c>
      <c r="Q130" s="179"/>
      <c r="R130" s="180">
        <f>R131+R153</f>
        <v>7.0965000000000007</v>
      </c>
      <c r="S130" s="179"/>
      <c r="T130" s="181">
        <f>T131+T153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4" t="s">
        <v>21</v>
      </c>
      <c r="AT130" s="182" t="s">
        <v>78</v>
      </c>
      <c r="AU130" s="182" t="s">
        <v>79</v>
      </c>
      <c r="AY130" s="174" t="s">
        <v>127</v>
      </c>
      <c r="BK130" s="183">
        <f>BK131+BK153</f>
        <v>0</v>
      </c>
    </row>
    <row r="131" s="12" customFormat="1" ht="22.8" customHeight="1">
      <c r="A131" s="12"/>
      <c r="B131" s="173"/>
      <c r="C131" s="12"/>
      <c r="D131" s="174" t="s">
        <v>78</v>
      </c>
      <c r="E131" s="184" t="s">
        <v>21</v>
      </c>
      <c r="F131" s="184" t="s">
        <v>128</v>
      </c>
      <c r="G131" s="12"/>
      <c r="H131" s="12"/>
      <c r="I131" s="176"/>
      <c r="J131" s="185">
        <f>BK131</f>
        <v>0</v>
      </c>
      <c r="K131" s="12"/>
      <c r="L131" s="173"/>
      <c r="M131" s="178"/>
      <c r="N131" s="179"/>
      <c r="O131" s="179"/>
      <c r="P131" s="180">
        <f>SUM(P132:P152)</f>
        <v>0</v>
      </c>
      <c r="Q131" s="179"/>
      <c r="R131" s="180">
        <f>SUM(R132:R152)</f>
        <v>7.0965000000000007</v>
      </c>
      <c r="S131" s="179"/>
      <c r="T131" s="181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4" t="s">
        <v>21</v>
      </c>
      <c r="AT131" s="182" t="s">
        <v>78</v>
      </c>
      <c r="AU131" s="182" t="s">
        <v>21</v>
      </c>
      <c r="AY131" s="174" t="s">
        <v>127</v>
      </c>
      <c r="BK131" s="183">
        <f>SUM(BK132:BK152)</f>
        <v>0</v>
      </c>
    </row>
    <row r="132" s="2" customFormat="1" ht="21.75" customHeight="1">
      <c r="A132" s="35"/>
      <c r="B132" s="186"/>
      <c r="C132" s="187" t="s">
        <v>21</v>
      </c>
      <c r="D132" s="187" t="s">
        <v>129</v>
      </c>
      <c r="E132" s="188" t="s">
        <v>130</v>
      </c>
      <c r="F132" s="189" t="s">
        <v>131</v>
      </c>
      <c r="G132" s="190" t="s">
        <v>132</v>
      </c>
      <c r="H132" s="191">
        <v>2.6000000000000001</v>
      </c>
      <c r="I132" s="192"/>
      <c r="J132" s="193">
        <f>ROUND(I132*H132,2)</f>
        <v>0</v>
      </c>
      <c r="K132" s="194"/>
      <c r="L132" s="36"/>
      <c r="M132" s="195" t="s">
        <v>1</v>
      </c>
      <c r="N132" s="196" t="s">
        <v>44</v>
      </c>
      <c r="O132" s="74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133</v>
      </c>
      <c r="AT132" s="199" t="s">
        <v>129</v>
      </c>
      <c r="AU132" s="199" t="s">
        <v>88</v>
      </c>
      <c r="AY132" s="16" t="s">
        <v>127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6" t="s">
        <v>21</v>
      </c>
      <c r="BK132" s="200">
        <f>ROUND(I132*H132,2)</f>
        <v>0</v>
      </c>
      <c r="BL132" s="16" t="s">
        <v>133</v>
      </c>
      <c r="BM132" s="199" t="s">
        <v>596</v>
      </c>
    </row>
    <row r="133" s="13" customFormat="1">
      <c r="A133" s="13"/>
      <c r="B133" s="201"/>
      <c r="C133" s="13"/>
      <c r="D133" s="202" t="s">
        <v>135</v>
      </c>
      <c r="E133" s="203" t="s">
        <v>1</v>
      </c>
      <c r="F133" s="204" t="s">
        <v>597</v>
      </c>
      <c r="G133" s="13"/>
      <c r="H133" s="205">
        <v>2.6000000000000001</v>
      </c>
      <c r="I133" s="206"/>
      <c r="J133" s="13"/>
      <c r="K133" s="13"/>
      <c r="L133" s="201"/>
      <c r="M133" s="207"/>
      <c r="N133" s="208"/>
      <c r="O133" s="208"/>
      <c r="P133" s="208"/>
      <c r="Q133" s="208"/>
      <c r="R133" s="208"/>
      <c r="S133" s="208"/>
      <c r="T133" s="20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3" t="s">
        <v>135</v>
      </c>
      <c r="AU133" s="203" t="s">
        <v>88</v>
      </c>
      <c r="AV133" s="13" t="s">
        <v>88</v>
      </c>
      <c r="AW133" s="13" t="s">
        <v>36</v>
      </c>
      <c r="AX133" s="13" t="s">
        <v>21</v>
      </c>
      <c r="AY133" s="203" t="s">
        <v>127</v>
      </c>
    </row>
    <row r="134" s="2" customFormat="1" ht="21.75" customHeight="1">
      <c r="A134" s="35"/>
      <c r="B134" s="186"/>
      <c r="C134" s="187" t="s">
        <v>88</v>
      </c>
      <c r="D134" s="187" t="s">
        <v>129</v>
      </c>
      <c r="E134" s="188" t="s">
        <v>137</v>
      </c>
      <c r="F134" s="189" t="s">
        <v>138</v>
      </c>
      <c r="G134" s="190" t="s">
        <v>132</v>
      </c>
      <c r="H134" s="191">
        <v>1.5600000000000001</v>
      </c>
      <c r="I134" s="192"/>
      <c r="J134" s="193">
        <f>ROUND(I134*H134,2)</f>
        <v>0</v>
      </c>
      <c r="K134" s="194"/>
      <c r="L134" s="36"/>
      <c r="M134" s="195" t="s">
        <v>1</v>
      </c>
      <c r="N134" s="196" t="s">
        <v>44</v>
      </c>
      <c r="O134" s="74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133</v>
      </c>
      <c r="AT134" s="199" t="s">
        <v>129</v>
      </c>
      <c r="AU134" s="199" t="s">
        <v>88</v>
      </c>
      <c r="AY134" s="16" t="s">
        <v>127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6" t="s">
        <v>21</v>
      </c>
      <c r="BK134" s="200">
        <f>ROUND(I134*H134,2)</f>
        <v>0</v>
      </c>
      <c r="BL134" s="16" t="s">
        <v>133</v>
      </c>
      <c r="BM134" s="199" t="s">
        <v>598</v>
      </c>
    </row>
    <row r="135" s="13" customFormat="1">
      <c r="A135" s="13"/>
      <c r="B135" s="201"/>
      <c r="C135" s="13"/>
      <c r="D135" s="202" t="s">
        <v>135</v>
      </c>
      <c r="E135" s="203" t="s">
        <v>1</v>
      </c>
      <c r="F135" s="204" t="s">
        <v>599</v>
      </c>
      <c r="G135" s="13"/>
      <c r="H135" s="205">
        <v>1.5600000000000001</v>
      </c>
      <c r="I135" s="206"/>
      <c r="J135" s="13"/>
      <c r="K135" s="13"/>
      <c r="L135" s="201"/>
      <c r="M135" s="207"/>
      <c r="N135" s="208"/>
      <c r="O135" s="208"/>
      <c r="P135" s="208"/>
      <c r="Q135" s="208"/>
      <c r="R135" s="208"/>
      <c r="S135" s="208"/>
      <c r="T135" s="20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3" t="s">
        <v>135</v>
      </c>
      <c r="AU135" s="203" t="s">
        <v>88</v>
      </c>
      <c r="AV135" s="13" t="s">
        <v>88</v>
      </c>
      <c r="AW135" s="13" t="s">
        <v>36</v>
      </c>
      <c r="AX135" s="13" t="s">
        <v>21</v>
      </c>
      <c r="AY135" s="203" t="s">
        <v>127</v>
      </c>
    </row>
    <row r="136" s="2" customFormat="1" ht="16.5" customHeight="1">
      <c r="A136" s="35"/>
      <c r="B136" s="186"/>
      <c r="C136" s="187" t="s">
        <v>141</v>
      </c>
      <c r="D136" s="187" t="s">
        <v>129</v>
      </c>
      <c r="E136" s="188" t="s">
        <v>142</v>
      </c>
      <c r="F136" s="189" t="s">
        <v>143</v>
      </c>
      <c r="G136" s="190" t="s">
        <v>144</v>
      </c>
      <c r="H136" s="191">
        <v>26</v>
      </c>
      <c r="I136" s="192"/>
      <c r="J136" s="193">
        <f>ROUND(I136*H136,2)</f>
        <v>0</v>
      </c>
      <c r="K136" s="194"/>
      <c r="L136" s="36"/>
      <c r="M136" s="195" t="s">
        <v>1</v>
      </c>
      <c r="N136" s="196" t="s">
        <v>44</v>
      </c>
      <c r="O136" s="74"/>
      <c r="P136" s="197">
        <f>O136*H136</f>
        <v>0</v>
      </c>
      <c r="Q136" s="197">
        <v>0.00069999999999999999</v>
      </c>
      <c r="R136" s="197">
        <f>Q136*H136</f>
        <v>0.018200000000000001</v>
      </c>
      <c r="S136" s="197">
        <v>0</v>
      </c>
      <c r="T136" s="19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9" t="s">
        <v>133</v>
      </c>
      <c r="AT136" s="199" t="s">
        <v>129</v>
      </c>
      <c r="AU136" s="199" t="s">
        <v>88</v>
      </c>
      <c r="AY136" s="16" t="s">
        <v>127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6" t="s">
        <v>21</v>
      </c>
      <c r="BK136" s="200">
        <f>ROUND(I136*H136,2)</f>
        <v>0</v>
      </c>
      <c r="BL136" s="16" t="s">
        <v>133</v>
      </c>
      <c r="BM136" s="199" t="s">
        <v>600</v>
      </c>
    </row>
    <row r="137" s="13" customFormat="1">
      <c r="A137" s="13"/>
      <c r="B137" s="201"/>
      <c r="C137" s="13"/>
      <c r="D137" s="202" t="s">
        <v>135</v>
      </c>
      <c r="E137" s="203" t="s">
        <v>1</v>
      </c>
      <c r="F137" s="204" t="s">
        <v>601</v>
      </c>
      <c r="G137" s="13"/>
      <c r="H137" s="205">
        <v>26</v>
      </c>
      <c r="I137" s="206"/>
      <c r="J137" s="13"/>
      <c r="K137" s="13"/>
      <c r="L137" s="201"/>
      <c r="M137" s="207"/>
      <c r="N137" s="208"/>
      <c r="O137" s="208"/>
      <c r="P137" s="208"/>
      <c r="Q137" s="208"/>
      <c r="R137" s="208"/>
      <c r="S137" s="208"/>
      <c r="T137" s="20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3" t="s">
        <v>135</v>
      </c>
      <c r="AU137" s="203" t="s">
        <v>88</v>
      </c>
      <c r="AV137" s="13" t="s">
        <v>88</v>
      </c>
      <c r="AW137" s="13" t="s">
        <v>36</v>
      </c>
      <c r="AX137" s="13" t="s">
        <v>21</v>
      </c>
      <c r="AY137" s="203" t="s">
        <v>127</v>
      </c>
    </row>
    <row r="138" s="2" customFormat="1" ht="16.5" customHeight="1">
      <c r="A138" s="35"/>
      <c r="B138" s="186"/>
      <c r="C138" s="187" t="s">
        <v>133</v>
      </c>
      <c r="D138" s="187" t="s">
        <v>129</v>
      </c>
      <c r="E138" s="188" t="s">
        <v>147</v>
      </c>
      <c r="F138" s="189" t="s">
        <v>148</v>
      </c>
      <c r="G138" s="190" t="s">
        <v>144</v>
      </c>
      <c r="H138" s="191">
        <v>26</v>
      </c>
      <c r="I138" s="192"/>
      <c r="J138" s="193">
        <f>ROUND(I138*H138,2)</f>
        <v>0</v>
      </c>
      <c r="K138" s="194"/>
      <c r="L138" s="36"/>
      <c r="M138" s="195" t="s">
        <v>1</v>
      </c>
      <c r="N138" s="196" t="s">
        <v>44</v>
      </c>
      <c r="O138" s="74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133</v>
      </c>
      <c r="AT138" s="199" t="s">
        <v>129</v>
      </c>
      <c r="AU138" s="199" t="s">
        <v>88</v>
      </c>
      <c r="AY138" s="16" t="s">
        <v>127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6" t="s">
        <v>21</v>
      </c>
      <c r="BK138" s="200">
        <f>ROUND(I138*H138,2)</f>
        <v>0</v>
      </c>
      <c r="BL138" s="16" t="s">
        <v>133</v>
      </c>
      <c r="BM138" s="199" t="s">
        <v>602</v>
      </c>
    </row>
    <row r="139" s="13" customFormat="1">
      <c r="A139" s="13"/>
      <c r="B139" s="201"/>
      <c r="C139" s="13"/>
      <c r="D139" s="202" t="s">
        <v>135</v>
      </c>
      <c r="E139" s="203" t="s">
        <v>1</v>
      </c>
      <c r="F139" s="204" t="s">
        <v>601</v>
      </c>
      <c r="G139" s="13"/>
      <c r="H139" s="205">
        <v>26</v>
      </c>
      <c r="I139" s="206"/>
      <c r="J139" s="13"/>
      <c r="K139" s="13"/>
      <c r="L139" s="201"/>
      <c r="M139" s="207"/>
      <c r="N139" s="208"/>
      <c r="O139" s="208"/>
      <c r="P139" s="208"/>
      <c r="Q139" s="208"/>
      <c r="R139" s="208"/>
      <c r="S139" s="208"/>
      <c r="T139" s="20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3" t="s">
        <v>135</v>
      </c>
      <c r="AU139" s="203" t="s">
        <v>88</v>
      </c>
      <c r="AV139" s="13" t="s">
        <v>88</v>
      </c>
      <c r="AW139" s="13" t="s">
        <v>36</v>
      </c>
      <c r="AX139" s="13" t="s">
        <v>21</v>
      </c>
      <c r="AY139" s="203" t="s">
        <v>127</v>
      </c>
    </row>
    <row r="140" s="2" customFormat="1" ht="21.75" customHeight="1">
      <c r="A140" s="35"/>
      <c r="B140" s="186"/>
      <c r="C140" s="187" t="s">
        <v>150</v>
      </c>
      <c r="D140" s="187" t="s">
        <v>129</v>
      </c>
      <c r="E140" s="188" t="s">
        <v>151</v>
      </c>
      <c r="F140" s="189" t="s">
        <v>152</v>
      </c>
      <c r="G140" s="190" t="s">
        <v>132</v>
      </c>
      <c r="H140" s="191">
        <v>4.1600000000000001</v>
      </c>
      <c r="I140" s="192"/>
      <c r="J140" s="193">
        <f>ROUND(I140*H140,2)</f>
        <v>0</v>
      </c>
      <c r="K140" s="194"/>
      <c r="L140" s="36"/>
      <c r="M140" s="195" t="s">
        <v>1</v>
      </c>
      <c r="N140" s="196" t="s">
        <v>44</v>
      </c>
      <c r="O140" s="74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133</v>
      </c>
      <c r="AT140" s="199" t="s">
        <v>129</v>
      </c>
      <c r="AU140" s="199" t="s">
        <v>88</v>
      </c>
      <c r="AY140" s="16" t="s">
        <v>127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6" t="s">
        <v>21</v>
      </c>
      <c r="BK140" s="200">
        <f>ROUND(I140*H140,2)</f>
        <v>0</v>
      </c>
      <c r="BL140" s="16" t="s">
        <v>133</v>
      </c>
      <c r="BM140" s="199" t="s">
        <v>603</v>
      </c>
    </row>
    <row r="141" s="13" customFormat="1">
      <c r="A141" s="13"/>
      <c r="B141" s="201"/>
      <c r="C141" s="13"/>
      <c r="D141" s="202" t="s">
        <v>135</v>
      </c>
      <c r="E141" s="203" t="s">
        <v>1</v>
      </c>
      <c r="F141" s="204" t="s">
        <v>604</v>
      </c>
      <c r="G141" s="13"/>
      <c r="H141" s="205">
        <v>4.1600000000000001</v>
      </c>
      <c r="I141" s="206"/>
      <c r="J141" s="13"/>
      <c r="K141" s="13"/>
      <c r="L141" s="201"/>
      <c r="M141" s="207"/>
      <c r="N141" s="208"/>
      <c r="O141" s="208"/>
      <c r="P141" s="208"/>
      <c r="Q141" s="208"/>
      <c r="R141" s="208"/>
      <c r="S141" s="208"/>
      <c r="T141" s="20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3" t="s">
        <v>135</v>
      </c>
      <c r="AU141" s="203" t="s">
        <v>88</v>
      </c>
      <c r="AV141" s="13" t="s">
        <v>88</v>
      </c>
      <c r="AW141" s="13" t="s">
        <v>36</v>
      </c>
      <c r="AX141" s="13" t="s">
        <v>21</v>
      </c>
      <c r="AY141" s="203" t="s">
        <v>127</v>
      </c>
    </row>
    <row r="142" s="2" customFormat="1" ht="21.75" customHeight="1">
      <c r="A142" s="35"/>
      <c r="B142" s="186"/>
      <c r="C142" s="187" t="s">
        <v>155</v>
      </c>
      <c r="D142" s="187" t="s">
        <v>129</v>
      </c>
      <c r="E142" s="188" t="s">
        <v>156</v>
      </c>
      <c r="F142" s="189" t="s">
        <v>157</v>
      </c>
      <c r="G142" s="190" t="s">
        <v>132</v>
      </c>
      <c r="H142" s="191">
        <v>4.1600000000000001</v>
      </c>
      <c r="I142" s="192"/>
      <c r="J142" s="193">
        <f>ROUND(I142*H142,2)</f>
        <v>0</v>
      </c>
      <c r="K142" s="194"/>
      <c r="L142" s="36"/>
      <c r="M142" s="195" t="s">
        <v>1</v>
      </c>
      <c r="N142" s="196" t="s">
        <v>44</v>
      </c>
      <c r="O142" s="74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133</v>
      </c>
      <c r="AT142" s="199" t="s">
        <v>129</v>
      </c>
      <c r="AU142" s="199" t="s">
        <v>88</v>
      </c>
      <c r="AY142" s="16" t="s">
        <v>127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6" t="s">
        <v>21</v>
      </c>
      <c r="BK142" s="200">
        <f>ROUND(I142*H142,2)</f>
        <v>0</v>
      </c>
      <c r="BL142" s="16" t="s">
        <v>133</v>
      </c>
      <c r="BM142" s="199" t="s">
        <v>605</v>
      </c>
    </row>
    <row r="143" s="2" customFormat="1" ht="16.5" customHeight="1">
      <c r="A143" s="35"/>
      <c r="B143" s="186"/>
      <c r="C143" s="187" t="s">
        <v>159</v>
      </c>
      <c r="D143" s="187" t="s">
        <v>129</v>
      </c>
      <c r="E143" s="188" t="s">
        <v>160</v>
      </c>
      <c r="F143" s="189" t="s">
        <v>161</v>
      </c>
      <c r="G143" s="190" t="s">
        <v>132</v>
      </c>
      <c r="H143" s="191">
        <v>4.1600000000000001</v>
      </c>
      <c r="I143" s="192"/>
      <c r="J143" s="193">
        <f>ROUND(I143*H143,2)</f>
        <v>0</v>
      </c>
      <c r="K143" s="194"/>
      <c r="L143" s="36"/>
      <c r="M143" s="195" t="s">
        <v>1</v>
      </c>
      <c r="N143" s="196" t="s">
        <v>44</v>
      </c>
      <c r="O143" s="74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21</v>
      </c>
      <c r="AT143" s="199" t="s">
        <v>129</v>
      </c>
      <c r="AU143" s="199" t="s">
        <v>88</v>
      </c>
      <c r="AY143" s="16" t="s">
        <v>127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6" t="s">
        <v>21</v>
      </c>
      <c r="BK143" s="200">
        <f>ROUND(I143*H143,2)</f>
        <v>0</v>
      </c>
      <c r="BL143" s="16" t="s">
        <v>21</v>
      </c>
      <c r="BM143" s="199" t="s">
        <v>606</v>
      </c>
    </row>
    <row r="144" s="2" customFormat="1" ht="16.5" customHeight="1">
      <c r="A144" s="35"/>
      <c r="B144" s="186"/>
      <c r="C144" s="187" t="s">
        <v>163</v>
      </c>
      <c r="D144" s="187" t="s">
        <v>129</v>
      </c>
      <c r="E144" s="188" t="s">
        <v>164</v>
      </c>
      <c r="F144" s="189" t="s">
        <v>165</v>
      </c>
      <c r="G144" s="190" t="s">
        <v>132</v>
      </c>
      <c r="H144" s="191">
        <v>4.1600000000000001</v>
      </c>
      <c r="I144" s="192"/>
      <c r="J144" s="193">
        <f>ROUND(I144*H144,2)</f>
        <v>0</v>
      </c>
      <c r="K144" s="194"/>
      <c r="L144" s="36"/>
      <c r="M144" s="195" t="s">
        <v>1</v>
      </c>
      <c r="N144" s="196" t="s">
        <v>44</v>
      </c>
      <c r="O144" s="74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21</v>
      </c>
      <c r="AT144" s="199" t="s">
        <v>129</v>
      </c>
      <c r="AU144" s="199" t="s">
        <v>88</v>
      </c>
      <c r="AY144" s="16" t="s">
        <v>127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6" t="s">
        <v>21</v>
      </c>
      <c r="BK144" s="200">
        <f>ROUND(I144*H144,2)</f>
        <v>0</v>
      </c>
      <c r="BL144" s="16" t="s">
        <v>21</v>
      </c>
      <c r="BM144" s="199" t="s">
        <v>607</v>
      </c>
    </row>
    <row r="145" s="2" customFormat="1" ht="21.75" customHeight="1">
      <c r="A145" s="35"/>
      <c r="B145" s="186"/>
      <c r="C145" s="187" t="s">
        <v>167</v>
      </c>
      <c r="D145" s="187" t="s">
        <v>129</v>
      </c>
      <c r="E145" s="188" t="s">
        <v>168</v>
      </c>
      <c r="F145" s="189" t="s">
        <v>169</v>
      </c>
      <c r="G145" s="190" t="s">
        <v>132</v>
      </c>
      <c r="H145" s="191">
        <v>2.0800000000000001</v>
      </c>
      <c r="I145" s="192"/>
      <c r="J145" s="193">
        <f>ROUND(I145*H145,2)</f>
        <v>0</v>
      </c>
      <c r="K145" s="194"/>
      <c r="L145" s="36"/>
      <c r="M145" s="195" t="s">
        <v>1</v>
      </c>
      <c r="N145" s="196" t="s">
        <v>44</v>
      </c>
      <c r="O145" s="74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21</v>
      </c>
      <c r="AT145" s="199" t="s">
        <v>129</v>
      </c>
      <c r="AU145" s="199" t="s">
        <v>88</v>
      </c>
      <c r="AY145" s="16" t="s">
        <v>127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21</v>
      </c>
      <c r="BK145" s="200">
        <f>ROUND(I145*H145,2)</f>
        <v>0</v>
      </c>
      <c r="BL145" s="16" t="s">
        <v>21</v>
      </c>
      <c r="BM145" s="199" t="s">
        <v>608</v>
      </c>
    </row>
    <row r="146" s="13" customFormat="1">
      <c r="A146" s="13"/>
      <c r="B146" s="201"/>
      <c r="C146" s="13"/>
      <c r="D146" s="202" t="s">
        <v>135</v>
      </c>
      <c r="E146" s="203" t="s">
        <v>1</v>
      </c>
      <c r="F146" s="204" t="s">
        <v>609</v>
      </c>
      <c r="G146" s="13"/>
      <c r="H146" s="205">
        <v>2.0800000000000001</v>
      </c>
      <c r="I146" s="206"/>
      <c r="J146" s="13"/>
      <c r="K146" s="13"/>
      <c r="L146" s="201"/>
      <c r="M146" s="207"/>
      <c r="N146" s="208"/>
      <c r="O146" s="208"/>
      <c r="P146" s="208"/>
      <c r="Q146" s="208"/>
      <c r="R146" s="208"/>
      <c r="S146" s="208"/>
      <c r="T146" s="20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3" t="s">
        <v>135</v>
      </c>
      <c r="AU146" s="203" t="s">
        <v>88</v>
      </c>
      <c r="AV146" s="13" t="s">
        <v>88</v>
      </c>
      <c r="AW146" s="13" t="s">
        <v>36</v>
      </c>
      <c r="AX146" s="13" t="s">
        <v>21</v>
      </c>
      <c r="AY146" s="203" t="s">
        <v>127</v>
      </c>
    </row>
    <row r="147" s="2" customFormat="1" ht="21.75" customHeight="1">
      <c r="A147" s="35"/>
      <c r="B147" s="186"/>
      <c r="C147" s="187" t="s">
        <v>26</v>
      </c>
      <c r="D147" s="187" t="s">
        <v>129</v>
      </c>
      <c r="E147" s="188" t="s">
        <v>172</v>
      </c>
      <c r="F147" s="189" t="s">
        <v>173</v>
      </c>
      <c r="G147" s="190" t="s">
        <v>132</v>
      </c>
      <c r="H147" s="191">
        <v>1.5600000000000001</v>
      </c>
      <c r="I147" s="192"/>
      <c r="J147" s="193">
        <f>ROUND(I147*H147,2)</f>
        <v>0</v>
      </c>
      <c r="K147" s="194"/>
      <c r="L147" s="36"/>
      <c r="M147" s="195" t="s">
        <v>1</v>
      </c>
      <c r="N147" s="196" t="s">
        <v>44</v>
      </c>
      <c r="O147" s="74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21</v>
      </c>
      <c r="AT147" s="199" t="s">
        <v>129</v>
      </c>
      <c r="AU147" s="199" t="s">
        <v>88</v>
      </c>
      <c r="AY147" s="16" t="s">
        <v>127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6" t="s">
        <v>21</v>
      </c>
      <c r="BK147" s="200">
        <f>ROUND(I147*H147,2)</f>
        <v>0</v>
      </c>
      <c r="BL147" s="16" t="s">
        <v>21</v>
      </c>
      <c r="BM147" s="199" t="s">
        <v>610</v>
      </c>
    </row>
    <row r="148" s="13" customFormat="1">
      <c r="A148" s="13"/>
      <c r="B148" s="201"/>
      <c r="C148" s="13"/>
      <c r="D148" s="202" t="s">
        <v>135</v>
      </c>
      <c r="E148" s="203" t="s">
        <v>1</v>
      </c>
      <c r="F148" s="204" t="s">
        <v>599</v>
      </c>
      <c r="G148" s="13"/>
      <c r="H148" s="205">
        <v>1.5600000000000001</v>
      </c>
      <c r="I148" s="206"/>
      <c r="J148" s="13"/>
      <c r="K148" s="13"/>
      <c r="L148" s="201"/>
      <c r="M148" s="207"/>
      <c r="N148" s="208"/>
      <c r="O148" s="208"/>
      <c r="P148" s="208"/>
      <c r="Q148" s="208"/>
      <c r="R148" s="208"/>
      <c r="S148" s="208"/>
      <c r="T148" s="20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3" t="s">
        <v>135</v>
      </c>
      <c r="AU148" s="203" t="s">
        <v>88</v>
      </c>
      <c r="AV148" s="13" t="s">
        <v>88</v>
      </c>
      <c r="AW148" s="13" t="s">
        <v>36</v>
      </c>
      <c r="AX148" s="13" t="s">
        <v>21</v>
      </c>
      <c r="AY148" s="203" t="s">
        <v>127</v>
      </c>
    </row>
    <row r="149" s="2" customFormat="1" ht="16.5" customHeight="1">
      <c r="A149" s="35"/>
      <c r="B149" s="186"/>
      <c r="C149" s="210" t="s">
        <v>175</v>
      </c>
      <c r="D149" s="210" t="s">
        <v>176</v>
      </c>
      <c r="E149" s="211" t="s">
        <v>177</v>
      </c>
      <c r="F149" s="212" t="s">
        <v>178</v>
      </c>
      <c r="G149" s="213" t="s">
        <v>179</v>
      </c>
      <c r="H149" s="214">
        <v>15</v>
      </c>
      <c r="I149" s="215"/>
      <c r="J149" s="216">
        <f>ROUND(I149*H149,2)</f>
        <v>0</v>
      </c>
      <c r="K149" s="217"/>
      <c r="L149" s="218"/>
      <c r="M149" s="219" t="s">
        <v>1</v>
      </c>
      <c r="N149" s="220" t="s">
        <v>44</v>
      </c>
      <c r="O149" s="74"/>
      <c r="P149" s="197">
        <f>O149*H149</f>
        <v>0</v>
      </c>
      <c r="Q149" s="197">
        <v>0.00032000000000000003</v>
      </c>
      <c r="R149" s="197">
        <f>Q149*H149</f>
        <v>0.0048000000000000004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163</v>
      </c>
      <c r="AT149" s="199" t="s">
        <v>176</v>
      </c>
      <c r="AU149" s="199" t="s">
        <v>88</v>
      </c>
      <c r="AY149" s="16" t="s">
        <v>127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6" t="s">
        <v>21</v>
      </c>
      <c r="BK149" s="200">
        <f>ROUND(I149*H149,2)</f>
        <v>0</v>
      </c>
      <c r="BL149" s="16" t="s">
        <v>133</v>
      </c>
      <c r="BM149" s="199" t="s">
        <v>611</v>
      </c>
    </row>
    <row r="150" s="2" customFormat="1" ht="16.5" customHeight="1">
      <c r="A150" s="35"/>
      <c r="B150" s="186"/>
      <c r="C150" s="210" t="s">
        <v>181</v>
      </c>
      <c r="D150" s="210" t="s">
        <v>176</v>
      </c>
      <c r="E150" s="211" t="s">
        <v>182</v>
      </c>
      <c r="F150" s="212" t="s">
        <v>183</v>
      </c>
      <c r="G150" s="213" t="s">
        <v>179</v>
      </c>
      <c r="H150" s="214">
        <v>15</v>
      </c>
      <c r="I150" s="215"/>
      <c r="J150" s="216">
        <f>ROUND(I150*H150,2)</f>
        <v>0</v>
      </c>
      <c r="K150" s="217"/>
      <c r="L150" s="218"/>
      <c r="M150" s="219" t="s">
        <v>1</v>
      </c>
      <c r="N150" s="220" t="s">
        <v>44</v>
      </c>
      <c r="O150" s="74"/>
      <c r="P150" s="197">
        <f>O150*H150</f>
        <v>0</v>
      </c>
      <c r="Q150" s="197">
        <v>0.00010000000000000001</v>
      </c>
      <c r="R150" s="197">
        <f>Q150*H150</f>
        <v>0.0015</v>
      </c>
      <c r="S150" s="197">
        <v>0</v>
      </c>
      <c r="T150" s="19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163</v>
      </c>
      <c r="AT150" s="199" t="s">
        <v>176</v>
      </c>
      <c r="AU150" s="199" t="s">
        <v>88</v>
      </c>
      <c r="AY150" s="16" t="s">
        <v>127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6" t="s">
        <v>21</v>
      </c>
      <c r="BK150" s="200">
        <f>ROUND(I150*H150,2)</f>
        <v>0</v>
      </c>
      <c r="BL150" s="16" t="s">
        <v>133</v>
      </c>
      <c r="BM150" s="199" t="s">
        <v>612</v>
      </c>
    </row>
    <row r="151" s="2" customFormat="1" ht="16.5" customHeight="1">
      <c r="A151" s="35"/>
      <c r="B151" s="186"/>
      <c r="C151" s="210" t="s">
        <v>185</v>
      </c>
      <c r="D151" s="210" t="s">
        <v>176</v>
      </c>
      <c r="E151" s="211" t="s">
        <v>186</v>
      </c>
      <c r="F151" s="212" t="s">
        <v>187</v>
      </c>
      <c r="G151" s="213" t="s">
        <v>188</v>
      </c>
      <c r="H151" s="214">
        <v>7.0720000000000001</v>
      </c>
      <c r="I151" s="215"/>
      <c r="J151" s="216">
        <f>ROUND(I151*H151,2)</f>
        <v>0</v>
      </c>
      <c r="K151" s="217"/>
      <c r="L151" s="218"/>
      <c r="M151" s="219" t="s">
        <v>1</v>
      </c>
      <c r="N151" s="220" t="s">
        <v>44</v>
      </c>
      <c r="O151" s="74"/>
      <c r="P151" s="197">
        <f>O151*H151</f>
        <v>0</v>
      </c>
      <c r="Q151" s="197">
        <v>1</v>
      </c>
      <c r="R151" s="197">
        <f>Q151*H151</f>
        <v>7.0720000000000001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88</v>
      </c>
      <c r="AT151" s="199" t="s">
        <v>176</v>
      </c>
      <c r="AU151" s="199" t="s">
        <v>88</v>
      </c>
      <c r="AY151" s="16" t="s">
        <v>127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6" t="s">
        <v>21</v>
      </c>
      <c r="BK151" s="200">
        <f>ROUND(I151*H151,2)</f>
        <v>0</v>
      </c>
      <c r="BL151" s="16" t="s">
        <v>21</v>
      </c>
      <c r="BM151" s="199" t="s">
        <v>613</v>
      </c>
    </row>
    <row r="152" s="13" customFormat="1">
      <c r="A152" s="13"/>
      <c r="B152" s="201"/>
      <c r="C152" s="13"/>
      <c r="D152" s="202" t="s">
        <v>135</v>
      </c>
      <c r="E152" s="203" t="s">
        <v>1</v>
      </c>
      <c r="F152" s="204" t="s">
        <v>614</v>
      </c>
      <c r="G152" s="13"/>
      <c r="H152" s="205">
        <v>7.0720000000000001</v>
      </c>
      <c r="I152" s="206"/>
      <c r="J152" s="13"/>
      <c r="K152" s="13"/>
      <c r="L152" s="201"/>
      <c r="M152" s="207"/>
      <c r="N152" s="208"/>
      <c r="O152" s="208"/>
      <c r="P152" s="208"/>
      <c r="Q152" s="208"/>
      <c r="R152" s="208"/>
      <c r="S152" s="208"/>
      <c r="T152" s="20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3" t="s">
        <v>135</v>
      </c>
      <c r="AU152" s="203" t="s">
        <v>88</v>
      </c>
      <c r="AV152" s="13" t="s">
        <v>88</v>
      </c>
      <c r="AW152" s="13" t="s">
        <v>36</v>
      </c>
      <c r="AX152" s="13" t="s">
        <v>21</v>
      </c>
      <c r="AY152" s="203" t="s">
        <v>127</v>
      </c>
    </row>
    <row r="153" s="12" customFormat="1" ht="22.8" customHeight="1">
      <c r="A153" s="12"/>
      <c r="B153" s="173"/>
      <c r="C153" s="12"/>
      <c r="D153" s="174" t="s">
        <v>78</v>
      </c>
      <c r="E153" s="184" t="s">
        <v>133</v>
      </c>
      <c r="F153" s="184" t="s">
        <v>191</v>
      </c>
      <c r="G153" s="12"/>
      <c r="H153" s="12"/>
      <c r="I153" s="176"/>
      <c r="J153" s="185">
        <f>BK153</f>
        <v>0</v>
      </c>
      <c r="K153" s="12"/>
      <c r="L153" s="173"/>
      <c r="M153" s="178"/>
      <c r="N153" s="179"/>
      <c r="O153" s="179"/>
      <c r="P153" s="180">
        <f>SUM(P154:P155)</f>
        <v>0</v>
      </c>
      <c r="Q153" s="179"/>
      <c r="R153" s="180">
        <f>SUM(R154:R155)</f>
        <v>0</v>
      </c>
      <c r="S153" s="179"/>
      <c r="T153" s="181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4" t="s">
        <v>21</v>
      </c>
      <c r="AT153" s="182" t="s">
        <v>78</v>
      </c>
      <c r="AU153" s="182" t="s">
        <v>21</v>
      </c>
      <c r="AY153" s="174" t="s">
        <v>127</v>
      </c>
      <c r="BK153" s="183">
        <f>SUM(BK154:BK155)</f>
        <v>0</v>
      </c>
    </row>
    <row r="154" s="2" customFormat="1" ht="16.5" customHeight="1">
      <c r="A154" s="35"/>
      <c r="B154" s="186"/>
      <c r="C154" s="187" t="s">
        <v>192</v>
      </c>
      <c r="D154" s="187" t="s">
        <v>129</v>
      </c>
      <c r="E154" s="188" t="s">
        <v>193</v>
      </c>
      <c r="F154" s="189" t="s">
        <v>194</v>
      </c>
      <c r="G154" s="190" t="s">
        <v>132</v>
      </c>
      <c r="H154" s="191">
        <v>0.52000000000000002</v>
      </c>
      <c r="I154" s="192"/>
      <c r="J154" s="193">
        <f>ROUND(I154*H154,2)</f>
        <v>0</v>
      </c>
      <c r="K154" s="194"/>
      <c r="L154" s="36"/>
      <c r="M154" s="195" t="s">
        <v>1</v>
      </c>
      <c r="N154" s="196" t="s">
        <v>44</v>
      </c>
      <c r="O154" s="74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133</v>
      </c>
      <c r="AT154" s="199" t="s">
        <v>129</v>
      </c>
      <c r="AU154" s="199" t="s">
        <v>88</v>
      </c>
      <c r="AY154" s="16" t="s">
        <v>127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6" t="s">
        <v>21</v>
      </c>
      <c r="BK154" s="200">
        <f>ROUND(I154*H154,2)</f>
        <v>0</v>
      </c>
      <c r="BL154" s="16" t="s">
        <v>133</v>
      </c>
      <c r="BM154" s="199" t="s">
        <v>615</v>
      </c>
    </row>
    <row r="155" s="13" customFormat="1">
      <c r="A155" s="13"/>
      <c r="B155" s="201"/>
      <c r="C155" s="13"/>
      <c r="D155" s="202" t="s">
        <v>135</v>
      </c>
      <c r="E155" s="203" t="s">
        <v>1</v>
      </c>
      <c r="F155" s="204" t="s">
        <v>616</v>
      </c>
      <c r="G155" s="13"/>
      <c r="H155" s="205">
        <v>0.52000000000000002</v>
      </c>
      <c r="I155" s="206"/>
      <c r="J155" s="13"/>
      <c r="K155" s="13"/>
      <c r="L155" s="201"/>
      <c r="M155" s="207"/>
      <c r="N155" s="208"/>
      <c r="O155" s="208"/>
      <c r="P155" s="208"/>
      <c r="Q155" s="208"/>
      <c r="R155" s="208"/>
      <c r="S155" s="208"/>
      <c r="T155" s="20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3" t="s">
        <v>135</v>
      </c>
      <c r="AU155" s="203" t="s">
        <v>88</v>
      </c>
      <c r="AV155" s="13" t="s">
        <v>88</v>
      </c>
      <c r="AW155" s="13" t="s">
        <v>36</v>
      </c>
      <c r="AX155" s="13" t="s">
        <v>21</v>
      </c>
      <c r="AY155" s="203" t="s">
        <v>127</v>
      </c>
    </row>
    <row r="156" s="12" customFormat="1" ht="25.92" customHeight="1">
      <c r="A156" s="12"/>
      <c r="B156" s="173"/>
      <c r="C156" s="12"/>
      <c r="D156" s="174" t="s">
        <v>78</v>
      </c>
      <c r="E156" s="175" t="s">
        <v>197</v>
      </c>
      <c r="F156" s="175" t="s">
        <v>198</v>
      </c>
      <c r="G156" s="12"/>
      <c r="H156" s="12"/>
      <c r="I156" s="176"/>
      <c r="J156" s="177">
        <f>BK156</f>
        <v>0</v>
      </c>
      <c r="K156" s="12"/>
      <c r="L156" s="173"/>
      <c r="M156" s="178"/>
      <c r="N156" s="179"/>
      <c r="O156" s="179"/>
      <c r="P156" s="180">
        <f>P157+SUM(P158:P167)+P182+P193+P207+P210+P229+P241+P272</f>
        <v>0</v>
      </c>
      <c r="Q156" s="179"/>
      <c r="R156" s="180">
        <f>R157+SUM(R158:R167)+R182+R193+R207+R210+R229+R241+R272</f>
        <v>0.68386100000000005</v>
      </c>
      <c r="S156" s="179"/>
      <c r="T156" s="181">
        <f>T157+SUM(T158:T167)+T182+T193+T207+T210+T229+T241+T272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4" t="s">
        <v>88</v>
      </c>
      <c r="AT156" s="182" t="s">
        <v>78</v>
      </c>
      <c r="AU156" s="182" t="s">
        <v>79</v>
      </c>
      <c r="AY156" s="174" t="s">
        <v>127</v>
      </c>
      <c r="BK156" s="183">
        <f>BK157+SUM(BK158:BK167)+BK182+BK193+BK207+BK210+BK229+BK241+BK272</f>
        <v>0</v>
      </c>
    </row>
    <row r="157" s="2" customFormat="1" ht="21.75" customHeight="1">
      <c r="A157" s="35"/>
      <c r="B157" s="186"/>
      <c r="C157" s="187" t="s">
        <v>8</v>
      </c>
      <c r="D157" s="187" t="s">
        <v>129</v>
      </c>
      <c r="E157" s="188" t="s">
        <v>199</v>
      </c>
      <c r="F157" s="189" t="s">
        <v>200</v>
      </c>
      <c r="G157" s="190" t="s">
        <v>179</v>
      </c>
      <c r="H157" s="191">
        <v>14</v>
      </c>
      <c r="I157" s="192"/>
      <c r="J157" s="193">
        <f>ROUND(I157*H157,2)</f>
        <v>0</v>
      </c>
      <c r="K157" s="194"/>
      <c r="L157" s="36"/>
      <c r="M157" s="195" t="s">
        <v>1</v>
      </c>
      <c r="N157" s="196" t="s">
        <v>44</v>
      </c>
      <c r="O157" s="74"/>
      <c r="P157" s="197">
        <f>O157*H157</f>
        <v>0</v>
      </c>
      <c r="Q157" s="197">
        <v>0.00050000000000000001</v>
      </c>
      <c r="R157" s="197">
        <f>Q157*H157</f>
        <v>0.0070000000000000001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201</v>
      </c>
      <c r="AT157" s="199" t="s">
        <v>129</v>
      </c>
      <c r="AU157" s="199" t="s">
        <v>21</v>
      </c>
      <c r="AY157" s="16" t="s">
        <v>127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6" t="s">
        <v>21</v>
      </c>
      <c r="BK157" s="200">
        <f>ROUND(I157*H157,2)</f>
        <v>0</v>
      </c>
      <c r="BL157" s="16" t="s">
        <v>201</v>
      </c>
      <c r="BM157" s="199" t="s">
        <v>617</v>
      </c>
    </row>
    <row r="158" s="2" customFormat="1" ht="21.75" customHeight="1">
      <c r="A158" s="35"/>
      <c r="B158" s="186"/>
      <c r="C158" s="187" t="s">
        <v>201</v>
      </c>
      <c r="D158" s="187" t="s">
        <v>129</v>
      </c>
      <c r="E158" s="188" t="s">
        <v>203</v>
      </c>
      <c r="F158" s="189" t="s">
        <v>204</v>
      </c>
      <c r="G158" s="190" t="s">
        <v>179</v>
      </c>
      <c r="H158" s="191">
        <v>2</v>
      </c>
      <c r="I158" s="192"/>
      <c r="J158" s="193">
        <f>ROUND(I158*H158,2)</f>
        <v>0</v>
      </c>
      <c r="K158" s="194"/>
      <c r="L158" s="36"/>
      <c r="M158" s="195" t="s">
        <v>1</v>
      </c>
      <c r="N158" s="196" t="s">
        <v>44</v>
      </c>
      <c r="O158" s="74"/>
      <c r="P158" s="197">
        <f>O158*H158</f>
        <v>0</v>
      </c>
      <c r="Q158" s="197">
        <v>0.001</v>
      </c>
      <c r="R158" s="197">
        <f>Q158*H158</f>
        <v>0.002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201</v>
      </c>
      <c r="AT158" s="199" t="s">
        <v>129</v>
      </c>
      <c r="AU158" s="199" t="s">
        <v>21</v>
      </c>
      <c r="AY158" s="16" t="s">
        <v>127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6" t="s">
        <v>21</v>
      </c>
      <c r="BK158" s="200">
        <f>ROUND(I158*H158,2)</f>
        <v>0</v>
      </c>
      <c r="BL158" s="16" t="s">
        <v>201</v>
      </c>
      <c r="BM158" s="199" t="s">
        <v>618</v>
      </c>
    </row>
    <row r="159" s="2" customFormat="1" ht="21.75" customHeight="1">
      <c r="A159" s="35"/>
      <c r="B159" s="186"/>
      <c r="C159" s="187" t="s">
        <v>206</v>
      </c>
      <c r="D159" s="187" t="s">
        <v>129</v>
      </c>
      <c r="E159" s="188" t="s">
        <v>207</v>
      </c>
      <c r="F159" s="189" t="s">
        <v>208</v>
      </c>
      <c r="G159" s="190" t="s">
        <v>209</v>
      </c>
      <c r="H159" s="191">
        <v>4</v>
      </c>
      <c r="I159" s="192"/>
      <c r="J159" s="193">
        <f>ROUND(I159*H159,2)</f>
        <v>0</v>
      </c>
      <c r="K159" s="194"/>
      <c r="L159" s="36"/>
      <c r="M159" s="195" t="s">
        <v>1</v>
      </c>
      <c r="N159" s="196" t="s">
        <v>44</v>
      </c>
      <c r="O159" s="74"/>
      <c r="P159" s="197">
        <f>O159*H159</f>
        <v>0</v>
      </c>
      <c r="Q159" s="197">
        <v>0.001</v>
      </c>
      <c r="R159" s="197">
        <f>Q159*H159</f>
        <v>0.0040000000000000001</v>
      </c>
      <c r="S159" s="197">
        <v>0</v>
      </c>
      <c r="T159" s="19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9" t="s">
        <v>201</v>
      </c>
      <c r="AT159" s="199" t="s">
        <v>129</v>
      </c>
      <c r="AU159" s="199" t="s">
        <v>21</v>
      </c>
      <c r="AY159" s="16" t="s">
        <v>127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6" t="s">
        <v>21</v>
      </c>
      <c r="BK159" s="200">
        <f>ROUND(I159*H159,2)</f>
        <v>0</v>
      </c>
      <c r="BL159" s="16" t="s">
        <v>201</v>
      </c>
      <c r="BM159" s="199" t="s">
        <v>619</v>
      </c>
    </row>
    <row r="160" s="2" customFormat="1" ht="21.75" customHeight="1">
      <c r="A160" s="35"/>
      <c r="B160" s="186"/>
      <c r="C160" s="187" t="s">
        <v>211</v>
      </c>
      <c r="D160" s="187" t="s">
        <v>129</v>
      </c>
      <c r="E160" s="188" t="s">
        <v>212</v>
      </c>
      <c r="F160" s="189" t="s">
        <v>213</v>
      </c>
      <c r="G160" s="190" t="s">
        <v>209</v>
      </c>
      <c r="H160" s="191">
        <v>1</v>
      </c>
      <c r="I160" s="192"/>
      <c r="J160" s="193">
        <f>ROUND(I160*H160,2)</f>
        <v>0</v>
      </c>
      <c r="K160" s="194"/>
      <c r="L160" s="36"/>
      <c r="M160" s="195" t="s">
        <v>1</v>
      </c>
      <c r="N160" s="196" t="s">
        <v>44</v>
      </c>
      <c r="O160" s="74"/>
      <c r="P160" s="197">
        <f>O160*H160</f>
        <v>0</v>
      </c>
      <c r="Q160" s="197">
        <v>0.0033800000000000002</v>
      </c>
      <c r="R160" s="197">
        <f>Q160*H160</f>
        <v>0.0033800000000000002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201</v>
      </c>
      <c r="AT160" s="199" t="s">
        <v>129</v>
      </c>
      <c r="AU160" s="199" t="s">
        <v>21</v>
      </c>
      <c r="AY160" s="16" t="s">
        <v>127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6" t="s">
        <v>21</v>
      </c>
      <c r="BK160" s="200">
        <f>ROUND(I160*H160,2)</f>
        <v>0</v>
      </c>
      <c r="BL160" s="16" t="s">
        <v>201</v>
      </c>
      <c r="BM160" s="199" t="s">
        <v>620</v>
      </c>
    </row>
    <row r="161" s="2" customFormat="1" ht="16.5" customHeight="1">
      <c r="A161" s="35"/>
      <c r="B161" s="186"/>
      <c r="C161" s="187" t="s">
        <v>215</v>
      </c>
      <c r="D161" s="187" t="s">
        <v>129</v>
      </c>
      <c r="E161" s="188" t="s">
        <v>216</v>
      </c>
      <c r="F161" s="189" t="s">
        <v>217</v>
      </c>
      <c r="G161" s="190" t="s">
        <v>209</v>
      </c>
      <c r="H161" s="191">
        <v>1</v>
      </c>
      <c r="I161" s="192"/>
      <c r="J161" s="193">
        <f>ROUND(I161*H161,2)</f>
        <v>0</v>
      </c>
      <c r="K161" s="194"/>
      <c r="L161" s="36"/>
      <c r="M161" s="195" t="s">
        <v>1</v>
      </c>
      <c r="N161" s="196" t="s">
        <v>44</v>
      </c>
      <c r="O161" s="74"/>
      <c r="P161" s="197">
        <f>O161*H161</f>
        <v>0</v>
      </c>
      <c r="Q161" s="197">
        <v>0.00022000000000000001</v>
      </c>
      <c r="R161" s="197">
        <f>Q161*H161</f>
        <v>0.00022000000000000001</v>
      </c>
      <c r="S161" s="197">
        <v>0</v>
      </c>
      <c r="T161" s="19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9" t="s">
        <v>201</v>
      </c>
      <c r="AT161" s="199" t="s">
        <v>129</v>
      </c>
      <c r="AU161" s="199" t="s">
        <v>21</v>
      </c>
      <c r="AY161" s="16" t="s">
        <v>127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6" t="s">
        <v>21</v>
      </c>
      <c r="BK161" s="200">
        <f>ROUND(I161*H161,2)</f>
        <v>0</v>
      </c>
      <c r="BL161" s="16" t="s">
        <v>201</v>
      </c>
      <c r="BM161" s="199" t="s">
        <v>621</v>
      </c>
    </row>
    <row r="162" s="2" customFormat="1" ht="21.75" customHeight="1">
      <c r="A162" s="35"/>
      <c r="B162" s="186"/>
      <c r="C162" s="187" t="s">
        <v>219</v>
      </c>
      <c r="D162" s="187" t="s">
        <v>129</v>
      </c>
      <c r="E162" s="188" t="s">
        <v>220</v>
      </c>
      <c r="F162" s="189" t="s">
        <v>221</v>
      </c>
      <c r="G162" s="190" t="s">
        <v>179</v>
      </c>
      <c r="H162" s="191">
        <v>14</v>
      </c>
      <c r="I162" s="192"/>
      <c r="J162" s="193">
        <f>ROUND(I162*H162,2)</f>
        <v>0</v>
      </c>
      <c r="K162" s="194"/>
      <c r="L162" s="36"/>
      <c r="M162" s="195" t="s">
        <v>1</v>
      </c>
      <c r="N162" s="196" t="s">
        <v>44</v>
      </c>
      <c r="O162" s="74"/>
      <c r="P162" s="197">
        <f>O162*H162</f>
        <v>0</v>
      </c>
      <c r="Q162" s="197">
        <v>0.00038999999999999999</v>
      </c>
      <c r="R162" s="197">
        <f>Q162*H162</f>
        <v>0.0054599999999999996</v>
      </c>
      <c r="S162" s="197">
        <v>0</v>
      </c>
      <c r="T162" s="19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9" t="s">
        <v>201</v>
      </c>
      <c r="AT162" s="199" t="s">
        <v>129</v>
      </c>
      <c r="AU162" s="199" t="s">
        <v>21</v>
      </c>
      <c r="AY162" s="16" t="s">
        <v>127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6" t="s">
        <v>21</v>
      </c>
      <c r="BK162" s="200">
        <f>ROUND(I162*H162,2)</f>
        <v>0</v>
      </c>
      <c r="BL162" s="16" t="s">
        <v>201</v>
      </c>
      <c r="BM162" s="199" t="s">
        <v>622</v>
      </c>
    </row>
    <row r="163" s="2" customFormat="1" ht="33" customHeight="1">
      <c r="A163" s="35"/>
      <c r="B163" s="186"/>
      <c r="C163" s="187" t="s">
        <v>7</v>
      </c>
      <c r="D163" s="187" t="s">
        <v>129</v>
      </c>
      <c r="E163" s="188" t="s">
        <v>223</v>
      </c>
      <c r="F163" s="189" t="s">
        <v>224</v>
      </c>
      <c r="G163" s="190" t="s">
        <v>179</v>
      </c>
      <c r="H163" s="191">
        <v>2</v>
      </c>
      <c r="I163" s="192"/>
      <c r="J163" s="193">
        <f>ROUND(I163*H163,2)</f>
        <v>0</v>
      </c>
      <c r="K163" s="194"/>
      <c r="L163" s="36"/>
      <c r="M163" s="195" t="s">
        <v>1</v>
      </c>
      <c r="N163" s="196" t="s">
        <v>44</v>
      </c>
      <c r="O163" s="74"/>
      <c r="P163" s="197">
        <f>O163*H163</f>
        <v>0</v>
      </c>
      <c r="Q163" s="197">
        <v>0.00087000000000000001</v>
      </c>
      <c r="R163" s="197">
        <f>Q163*H163</f>
        <v>0.00174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201</v>
      </c>
      <c r="AT163" s="199" t="s">
        <v>129</v>
      </c>
      <c r="AU163" s="199" t="s">
        <v>21</v>
      </c>
      <c r="AY163" s="16" t="s">
        <v>127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6" t="s">
        <v>21</v>
      </c>
      <c r="BK163" s="200">
        <f>ROUND(I163*H163,2)</f>
        <v>0</v>
      </c>
      <c r="BL163" s="16" t="s">
        <v>201</v>
      </c>
      <c r="BM163" s="199" t="s">
        <v>623</v>
      </c>
    </row>
    <row r="164" s="2" customFormat="1" ht="16.5" customHeight="1">
      <c r="A164" s="35"/>
      <c r="B164" s="186"/>
      <c r="C164" s="210" t="s">
        <v>226</v>
      </c>
      <c r="D164" s="210" t="s">
        <v>176</v>
      </c>
      <c r="E164" s="211" t="s">
        <v>227</v>
      </c>
      <c r="F164" s="212" t="s">
        <v>228</v>
      </c>
      <c r="G164" s="213" t="s">
        <v>209</v>
      </c>
      <c r="H164" s="214">
        <v>2</v>
      </c>
      <c r="I164" s="215"/>
      <c r="J164" s="216">
        <f>ROUND(I164*H164,2)</f>
        <v>0</v>
      </c>
      <c r="K164" s="217"/>
      <c r="L164" s="218"/>
      <c r="M164" s="219" t="s">
        <v>1</v>
      </c>
      <c r="N164" s="220" t="s">
        <v>44</v>
      </c>
      <c r="O164" s="74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9" t="s">
        <v>229</v>
      </c>
      <c r="AT164" s="199" t="s">
        <v>176</v>
      </c>
      <c r="AU164" s="199" t="s">
        <v>21</v>
      </c>
      <c r="AY164" s="16" t="s">
        <v>127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6" t="s">
        <v>21</v>
      </c>
      <c r="BK164" s="200">
        <f>ROUND(I164*H164,2)</f>
        <v>0</v>
      </c>
      <c r="BL164" s="16" t="s">
        <v>201</v>
      </c>
      <c r="BM164" s="199" t="s">
        <v>624</v>
      </c>
    </row>
    <row r="165" s="2" customFormat="1" ht="16.5" customHeight="1">
      <c r="A165" s="35"/>
      <c r="B165" s="186"/>
      <c r="C165" s="210" t="s">
        <v>231</v>
      </c>
      <c r="D165" s="210" t="s">
        <v>176</v>
      </c>
      <c r="E165" s="211" t="s">
        <v>232</v>
      </c>
      <c r="F165" s="212" t="s">
        <v>233</v>
      </c>
      <c r="G165" s="213" t="s">
        <v>209</v>
      </c>
      <c r="H165" s="214">
        <v>1</v>
      </c>
      <c r="I165" s="215"/>
      <c r="J165" s="216">
        <f>ROUND(I165*H165,2)</f>
        <v>0</v>
      </c>
      <c r="K165" s="217"/>
      <c r="L165" s="218"/>
      <c r="M165" s="219" t="s">
        <v>1</v>
      </c>
      <c r="N165" s="220" t="s">
        <v>44</v>
      </c>
      <c r="O165" s="74"/>
      <c r="P165" s="197">
        <f>O165*H165</f>
        <v>0</v>
      </c>
      <c r="Q165" s="197">
        <v>0.0014400000000000001</v>
      </c>
      <c r="R165" s="197">
        <f>Q165*H165</f>
        <v>0.0014400000000000001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229</v>
      </c>
      <c r="AT165" s="199" t="s">
        <v>176</v>
      </c>
      <c r="AU165" s="199" t="s">
        <v>21</v>
      </c>
      <c r="AY165" s="16" t="s">
        <v>127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6" t="s">
        <v>21</v>
      </c>
      <c r="BK165" s="200">
        <f>ROUND(I165*H165,2)</f>
        <v>0</v>
      </c>
      <c r="BL165" s="16" t="s">
        <v>201</v>
      </c>
      <c r="BM165" s="199" t="s">
        <v>625</v>
      </c>
    </row>
    <row r="166" s="2" customFormat="1" ht="21.75" customHeight="1">
      <c r="A166" s="35"/>
      <c r="B166" s="186"/>
      <c r="C166" s="210" t="s">
        <v>235</v>
      </c>
      <c r="D166" s="210" t="s">
        <v>176</v>
      </c>
      <c r="E166" s="211" t="s">
        <v>236</v>
      </c>
      <c r="F166" s="212" t="s">
        <v>237</v>
      </c>
      <c r="G166" s="213" t="s">
        <v>209</v>
      </c>
      <c r="H166" s="214">
        <v>1</v>
      </c>
      <c r="I166" s="215"/>
      <c r="J166" s="216">
        <f>ROUND(I166*H166,2)</f>
        <v>0</v>
      </c>
      <c r="K166" s="217"/>
      <c r="L166" s="218"/>
      <c r="M166" s="219" t="s">
        <v>1</v>
      </c>
      <c r="N166" s="220" t="s">
        <v>44</v>
      </c>
      <c r="O166" s="74"/>
      <c r="P166" s="197">
        <f>O166*H166</f>
        <v>0</v>
      </c>
      <c r="Q166" s="197">
        <v>0.0014400000000000001</v>
      </c>
      <c r="R166" s="197">
        <f>Q166*H166</f>
        <v>0.0014400000000000001</v>
      </c>
      <c r="S166" s="197">
        <v>0</v>
      </c>
      <c r="T166" s="19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9" t="s">
        <v>229</v>
      </c>
      <c r="AT166" s="199" t="s">
        <v>176</v>
      </c>
      <c r="AU166" s="199" t="s">
        <v>21</v>
      </c>
      <c r="AY166" s="16" t="s">
        <v>127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6" t="s">
        <v>21</v>
      </c>
      <c r="BK166" s="200">
        <f>ROUND(I166*H166,2)</f>
        <v>0</v>
      </c>
      <c r="BL166" s="16" t="s">
        <v>201</v>
      </c>
      <c r="BM166" s="199" t="s">
        <v>626</v>
      </c>
    </row>
    <row r="167" s="12" customFormat="1" ht="22.8" customHeight="1">
      <c r="A167" s="12"/>
      <c r="B167" s="173"/>
      <c r="C167" s="12"/>
      <c r="D167" s="174" t="s">
        <v>78</v>
      </c>
      <c r="E167" s="184" t="s">
        <v>239</v>
      </c>
      <c r="F167" s="184" t="s">
        <v>240</v>
      </c>
      <c r="G167" s="12"/>
      <c r="H167" s="12"/>
      <c r="I167" s="176"/>
      <c r="J167" s="185">
        <f>BK167</f>
        <v>0</v>
      </c>
      <c r="K167" s="12"/>
      <c r="L167" s="173"/>
      <c r="M167" s="178"/>
      <c r="N167" s="179"/>
      <c r="O167" s="179"/>
      <c r="P167" s="180">
        <f>SUM(P168:P181)</f>
        <v>0</v>
      </c>
      <c r="Q167" s="179"/>
      <c r="R167" s="180">
        <f>SUM(R168:R181)</f>
        <v>0.027288</v>
      </c>
      <c r="S167" s="179"/>
      <c r="T167" s="181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4" t="s">
        <v>88</v>
      </c>
      <c r="AT167" s="182" t="s">
        <v>78</v>
      </c>
      <c r="AU167" s="182" t="s">
        <v>21</v>
      </c>
      <c r="AY167" s="174" t="s">
        <v>127</v>
      </c>
      <c r="BK167" s="183">
        <f>SUM(BK168:BK181)</f>
        <v>0</v>
      </c>
    </row>
    <row r="168" s="2" customFormat="1" ht="21.75" customHeight="1">
      <c r="A168" s="35"/>
      <c r="B168" s="186"/>
      <c r="C168" s="187" t="s">
        <v>241</v>
      </c>
      <c r="D168" s="187" t="s">
        <v>129</v>
      </c>
      <c r="E168" s="188" t="s">
        <v>242</v>
      </c>
      <c r="F168" s="189" t="s">
        <v>243</v>
      </c>
      <c r="G168" s="190" t="s">
        <v>179</v>
      </c>
      <c r="H168" s="191">
        <v>241.80000000000001</v>
      </c>
      <c r="I168" s="192"/>
      <c r="J168" s="193">
        <f>ROUND(I168*H168,2)</f>
        <v>0</v>
      </c>
      <c r="K168" s="194"/>
      <c r="L168" s="36"/>
      <c r="M168" s="195" t="s">
        <v>1</v>
      </c>
      <c r="N168" s="196" t="s">
        <v>44</v>
      </c>
      <c r="O168" s="74"/>
      <c r="P168" s="197">
        <f>O168*H168</f>
        <v>0</v>
      </c>
      <c r="Q168" s="197">
        <v>6.0000000000000002E-05</v>
      </c>
      <c r="R168" s="197">
        <f>Q168*H168</f>
        <v>0.014508000000000002</v>
      </c>
      <c r="S168" s="197">
        <v>0</v>
      </c>
      <c r="T168" s="19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9" t="s">
        <v>201</v>
      </c>
      <c r="AT168" s="199" t="s">
        <v>129</v>
      </c>
      <c r="AU168" s="199" t="s">
        <v>88</v>
      </c>
      <c r="AY168" s="16" t="s">
        <v>127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6" t="s">
        <v>21</v>
      </c>
      <c r="BK168" s="200">
        <f>ROUND(I168*H168,2)</f>
        <v>0</v>
      </c>
      <c r="BL168" s="16" t="s">
        <v>201</v>
      </c>
      <c r="BM168" s="199" t="s">
        <v>627</v>
      </c>
    </row>
    <row r="169" s="13" customFormat="1">
      <c r="A169" s="13"/>
      <c r="B169" s="201"/>
      <c r="C169" s="13"/>
      <c r="D169" s="202" t="s">
        <v>135</v>
      </c>
      <c r="E169" s="203" t="s">
        <v>1</v>
      </c>
      <c r="F169" s="204" t="s">
        <v>628</v>
      </c>
      <c r="G169" s="13"/>
      <c r="H169" s="205">
        <v>241.80000000000001</v>
      </c>
      <c r="I169" s="206"/>
      <c r="J169" s="13"/>
      <c r="K169" s="13"/>
      <c r="L169" s="201"/>
      <c r="M169" s="207"/>
      <c r="N169" s="208"/>
      <c r="O169" s="208"/>
      <c r="P169" s="208"/>
      <c r="Q169" s="208"/>
      <c r="R169" s="208"/>
      <c r="S169" s="208"/>
      <c r="T169" s="20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3" t="s">
        <v>135</v>
      </c>
      <c r="AU169" s="203" t="s">
        <v>88</v>
      </c>
      <c r="AV169" s="13" t="s">
        <v>88</v>
      </c>
      <c r="AW169" s="13" t="s">
        <v>36</v>
      </c>
      <c r="AX169" s="13" t="s">
        <v>21</v>
      </c>
      <c r="AY169" s="203" t="s">
        <v>127</v>
      </c>
    </row>
    <row r="170" s="2" customFormat="1" ht="21.75" customHeight="1">
      <c r="A170" s="35"/>
      <c r="B170" s="186"/>
      <c r="C170" s="210" t="s">
        <v>246</v>
      </c>
      <c r="D170" s="210" t="s">
        <v>176</v>
      </c>
      <c r="E170" s="211" t="s">
        <v>247</v>
      </c>
      <c r="F170" s="212" t="s">
        <v>248</v>
      </c>
      <c r="G170" s="213" t="s">
        <v>179</v>
      </c>
      <c r="H170" s="214">
        <v>124.8</v>
      </c>
      <c r="I170" s="215"/>
      <c r="J170" s="216">
        <f>ROUND(I170*H170,2)</f>
        <v>0</v>
      </c>
      <c r="K170" s="217"/>
      <c r="L170" s="218"/>
      <c r="M170" s="219" t="s">
        <v>1</v>
      </c>
      <c r="N170" s="220" t="s">
        <v>44</v>
      </c>
      <c r="O170" s="74"/>
      <c r="P170" s="197">
        <f>O170*H170</f>
        <v>0</v>
      </c>
      <c r="Q170" s="197">
        <v>2.0000000000000002E-05</v>
      </c>
      <c r="R170" s="197">
        <f>Q170*H170</f>
        <v>0.002496</v>
      </c>
      <c r="S170" s="197">
        <v>0</v>
      </c>
      <c r="T170" s="19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9" t="s">
        <v>229</v>
      </c>
      <c r="AT170" s="199" t="s">
        <v>176</v>
      </c>
      <c r="AU170" s="199" t="s">
        <v>88</v>
      </c>
      <c r="AY170" s="16" t="s">
        <v>127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6" t="s">
        <v>21</v>
      </c>
      <c r="BK170" s="200">
        <f>ROUND(I170*H170,2)</f>
        <v>0</v>
      </c>
      <c r="BL170" s="16" t="s">
        <v>201</v>
      </c>
      <c r="BM170" s="199" t="s">
        <v>629</v>
      </c>
    </row>
    <row r="171" s="13" customFormat="1">
      <c r="A171" s="13"/>
      <c r="B171" s="201"/>
      <c r="C171" s="13"/>
      <c r="D171" s="202" t="s">
        <v>135</v>
      </c>
      <c r="E171" s="13"/>
      <c r="F171" s="204" t="s">
        <v>630</v>
      </c>
      <c r="G171" s="13"/>
      <c r="H171" s="205">
        <v>124.8</v>
      </c>
      <c r="I171" s="206"/>
      <c r="J171" s="13"/>
      <c r="K171" s="13"/>
      <c r="L171" s="201"/>
      <c r="M171" s="207"/>
      <c r="N171" s="208"/>
      <c r="O171" s="208"/>
      <c r="P171" s="208"/>
      <c r="Q171" s="208"/>
      <c r="R171" s="208"/>
      <c r="S171" s="208"/>
      <c r="T171" s="20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3" t="s">
        <v>135</v>
      </c>
      <c r="AU171" s="203" t="s">
        <v>88</v>
      </c>
      <c r="AV171" s="13" t="s">
        <v>88</v>
      </c>
      <c r="AW171" s="13" t="s">
        <v>3</v>
      </c>
      <c r="AX171" s="13" t="s">
        <v>21</v>
      </c>
      <c r="AY171" s="203" t="s">
        <v>127</v>
      </c>
    </row>
    <row r="172" s="2" customFormat="1" ht="21.75" customHeight="1">
      <c r="A172" s="35"/>
      <c r="B172" s="186"/>
      <c r="C172" s="210" t="s">
        <v>251</v>
      </c>
      <c r="D172" s="210" t="s">
        <v>176</v>
      </c>
      <c r="E172" s="211" t="s">
        <v>252</v>
      </c>
      <c r="F172" s="212" t="s">
        <v>253</v>
      </c>
      <c r="G172" s="213" t="s">
        <v>179</v>
      </c>
      <c r="H172" s="214">
        <v>31.199999999999999</v>
      </c>
      <c r="I172" s="215"/>
      <c r="J172" s="216">
        <f>ROUND(I172*H172,2)</f>
        <v>0</v>
      </c>
      <c r="K172" s="217"/>
      <c r="L172" s="218"/>
      <c r="M172" s="219" t="s">
        <v>1</v>
      </c>
      <c r="N172" s="220" t="s">
        <v>44</v>
      </c>
      <c r="O172" s="74"/>
      <c r="P172" s="197">
        <f>O172*H172</f>
        <v>0</v>
      </c>
      <c r="Q172" s="197">
        <v>4.0000000000000003E-05</v>
      </c>
      <c r="R172" s="197">
        <f>Q172*H172</f>
        <v>0.001248</v>
      </c>
      <c r="S172" s="197">
        <v>0</v>
      </c>
      <c r="T172" s="19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9" t="s">
        <v>229</v>
      </c>
      <c r="AT172" s="199" t="s">
        <v>176</v>
      </c>
      <c r="AU172" s="199" t="s">
        <v>88</v>
      </c>
      <c r="AY172" s="16" t="s">
        <v>127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6" t="s">
        <v>21</v>
      </c>
      <c r="BK172" s="200">
        <f>ROUND(I172*H172,2)</f>
        <v>0</v>
      </c>
      <c r="BL172" s="16" t="s">
        <v>201</v>
      </c>
      <c r="BM172" s="199" t="s">
        <v>631</v>
      </c>
    </row>
    <row r="173" s="13" customFormat="1">
      <c r="A173" s="13"/>
      <c r="B173" s="201"/>
      <c r="C173" s="13"/>
      <c r="D173" s="202" t="s">
        <v>135</v>
      </c>
      <c r="E173" s="13"/>
      <c r="F173" s="204" t="s">
        <v>255</v>
      </c>
      <c r="G173" s="13"/>
      <c r="H173" s="205">
        <v>31.199999999999999</v>
      </c>
      <c r="I173" s="206"/>
      <c r="J173" s="13"/>
      <c r="K173" s="13"/>
      <c r="L173" s="201"/>
      <c r="M173" s="207"/>
      <c r="N173" s="208"/>
      <c r="O173" s="208"/>
      <c r="P173" s="208"/>
      <c r="Q173" s="208"/>
      <c r="R173" s="208"/>
      <c r="S173" s="208"/>
      <c r="T173" s="20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3" t="s">
        <v>135</v>
      </c>
      <c r="AU173" s="203" t="s">
        <v>88</v>
      </c>
      <c r="AV173" s="13" t="s">
        <v>88</v>
      </c>
      <c r="AW173" s="13" t="s">
        <v>3</v>
      </c>
      <c r="AX173" s="13" t="s">
        <v>21</v>
      </c>
      <c r="AY173" s="203" t="s">
        <v>127</v>
      </c>
    </row>
    <row r="174" s="2" customFormat="1" ht="21.75" customHeight="1">
      <c r="A174" s="35"/>
      <c r="B174" s="186"/>
      <c r="C174" s="210" t="s">
        <v>256</v>
      </c>
      <c r="D174" s="210" t="s">
        <v>176</v>
      </c>
      <c r="E174" s="211" t="s">
        <v>257</v>
      </c>
      <c r="F174" s="212" t="s">
        <v>258</v>
      </c>
      <c r="G174" s="213" t="s">
        <v>179</v>
      </c>
      <c r="H174" s="214">
        <v>15.6</v>
      </c>
      <c r="I174" s="215"/>
      <c r="J174" s="216">
        <f>ROUND(I174*H174,2)</f>
        <v>0</v>
      </c>
      <c r="K174" s="217"/>
      <c r="L174" s="218"/>
      <c r="M174" s="219" t="s">
        <v>1</v>
      </c>
      <c r="N174" s="220" t="s">
        <v>44</v>
      </c>
      <c r="O174" s="74"/>
      <c r="P174" s="197">
        <f>O174*H174</f>
        <v>0</v>
      </c>
      <c r="Q174" s="197">
        <v>8.0000000000000007E-05</v>
      </c>
      <c r="R174" s="197">
        <f>Q174*H174</f>
        <v>0.001248</v>
      </c>
      <c r="S174" s="197">
        <v>0</v>
      </c>
      <c r="T174" s="19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9" t="s">
        <v>229</v>
      </c>
      <c r="AT174" s="199" t="s">
        <v>176</v>
      </c>
      <c r="AU174" s="199" t="s">
        <v>88</v>
      </c>
      <c r="AY174" s="16" t="s">
        <v>127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6" t="s">
        <v>21</v>
      </c>
      <c r="BK174" s="200">
        <f>ROUND(I174*H174,2)</f>
        <v>0</v>
      </c>
      <c r="BL174" s="16" t="s">
        <v>201</v>
      </c>
      <c r="BM174" s="199" t="s">
        <v>632</v>
      </c>
    </row>
    <row r="175" s="13" customFormat="1">
      <c r="A175" s="13"/>
      <c r="B175" s="201"/>
      <c r="C175" s="13"/>
      <c r="D175" s="202" t="s">
        <v>135</v>
      </c>
      <c r="E175" s="13"/>
      <c r="F175" s="204" t="s">
        <v>260</v>
      </c>
      <c r="G175" s="13"/>
      <c r="H175" s="205">
        <v>15.6</v>
      </c>
      <c r="I175" s="206"/>
      <c r="J175" s="13"/>
      <c r="K175" s="13"/>
      <c r="L175" s="201"/>
      <c r="M175" s="207"/>
      <c r="N175" s="208"/>
      <c r="O175" s="208"/>
      <c r="P175" s="208"/>
      <c r="Q175" s="208"/>
      <c r="R175" s="208"/>
      <c r="S175" s="208"/>
      <c r="T175" s="20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3" t="s">
        <v>135</v>
      </c>
      <c r="AU175" s="203" t="s">
        <v>88</v>
      </c>
      <c r="AV175" s="13" t="s">
        <v>88</v>
      </c>
      <c r="AW175" s="13" t="s">
        <v>3</v>
      </c>
      <c r="AX175" s="13" t="s">
        <v>21</v>
      </c>
      <c r="AY175" s="203" t="s">
        <v>127</v>
      </c>
    </row>
    <row r="176" s="2" customFormat="1" ht="21.75" customHeight="1">
      <c r="A176" s="35"/>
      <c r="B176" s="186"/>
      <c r="C176" s="210" t="s">
        <v>261</v>
      </c>
      <c r="D176" s="210" t="s">
        <v>176</v>
      </c>
      <c r="E176" s="211" t="s">
        <v>262</v>
      </c>
      <c r="F176" s="212" t="s">
        <v>263</v>
      </c>
      <c r="G176" s="213" t="s">
        <v>179</v>
      </c>
      <c r="H176" s="214">
        <v>62.399999999999999</v>
      </c>
      <c r="I176" s="215"/>
      <c r="J176" s="216">
        <f>ROUND(I176*H176,2)</f>
        <v>0</v>
      </c>
      <c r="K176" s="217"/>
      <c r="L176" s="218"/>
      <c r="M176" s="219" t="s">
        <v>1</v>
      </c>
      <c r="N176" s="220" t="s">
        <v>44</v>
      </c>
      <c r="O176" s="74"/>
      <c r="P176" s="197">
        <f>O176*H176</f>
        <v>0</v>
      </c>
      <c r="Q176" s="197">
        <v>5.0000000000000002E-05</v>
      </c>
      <c r="R176" s="197">
        <f>Q176*H176</f>
        <v>0.0031199999999999999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229</v>
      </c>
      <c r="AT176" s="199" t="s">
        <v>176</v>
      </c>
      <c r="AU176" s="199" t="s">
        <v>88</v>
      </c>
      <c r="AY176" s="16" t="s">
        <v>127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6" t="s">
        <v>21</v>
      </c>
      <c r="BK176" s="200">
        <f>ROUND(I176*H176,2)</f>
        <v>0</v>
      </c>
      <c r="BL176" s="16" t="s">
        <v>201</v>
      </c>
      <c r="BM176" s="199" t="s">
        <v>633</v>
      </c>
    </row>
    <row r="177" s="13" customFormat="1">
      <c r="A177" s="13"/>
      <c r="B177" s="201"/>
      <c r="C177" s="13"/>
      <c r="D177" s="202" t="s">
        <v>135</v>
      </c>
      <c r="E177" s="13"/>
      <c r="F177" s="204" t="s">
        <v>634</v>
      </c>
      <c r="G177" s="13"/>
      <c r="H177" s="205">
        <v>62.399999999999999</v>
      </c>
      <c r="I177" s="206"/>
      <c r="J177" s="13"/>
      <c r="K177" s="13"/>
      <c r="L177" s="201"/>
      <c r="M177" s="207"/>
      <c r="N177" s="208"/>
      <c r="O177" s="208"/>
      <c r="P177" s="208"/>
      <c r="Q177" s="208"/>
      <c r="R177" s="208"/>
      <c r="S177" s="208"/>
      <c r="T177" s="20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3" t="s">
        <v>135</v>
      </c>
      <c r="AU177" s="203" t="s">
        <v>88</v>
      </c>
      <c r="AV177" s="13" t="s">
        <v>88</v>
      </c>
      <c r="AW177" s="13" t="s">
        <v>3</v>
      </c>
      <c r="AX177" s="13" t="s">
        <v>21</v>
      </c>
      <c r="AY177" s="203" t="s">
        <v>127</v>
      </c>
    </row>
    <row r="178" s="2" customFormat="1" ht="21.75" customHeight="1">
      <c r="A178" s="35"/>
      <c r="B178" s="186"/>
      <c r="C178" s="210" t="s">
        <v>266</v>
      </c>
      <c r="D178" s="210" t="s">
        <v>176</v>
      </c>
      <c r="E178" s="211" t="s">
        <v>267</v>
      </c>
      <c r="F178" s="212" t="s">
        <v>268</v>
      </c>
      <c r="G178" s="213" t="s">
        <v>179</v>
      </c>
      <c r="H178" s="214">
        <v>7.7999999999999998</v>
      </c>
      <c r="I178" s="215"/>
      <c r="J178" s="216">
        <f>ROUND(I178*H178,2)</f>
        <v>0</v>
      </c>
      <c r="K178" s="217"/>
      <c r="L178" s="218"/>
      <c r="M178" s="219" t="s">
        <v>1</v>
      </c>
      <c r="N178" s="220" t="s">
        <v>44</v>
      </c>
      <c r="O178" s="74"/>
      <c r="P178" s="197">
        <f>O178*H178</f>
        <v>0</v>
      </c>
      <c r="Q178" s="197">
        <v>6.0000000000000002E-05</v>
      </c>
      <c r="R178" s="197">
        <f>Q178*H178</f>
        <v>0.00046799999999999999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229</v>
      </c>
      <c r="AT178" s="199" t="s">
        <v>176</v>
      </c>
      <c r="AU178" s="199" t="s">
        <v>88</v>
      </c>
      <c r="AY178" s="16" t="s">
        <v>127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6" t="s">
        <v>21</v>
      </c>
      <c r="BK178" s="200">
        <f>ROUND(I178*H178,2)</f>
        <v>0</v>
      </c>
      <c r="BL178" s="16" t="s">
        <v>201</v>
      </c>
      <c r="BM178" s="199" t="s">
        <v>635</v>
      </c>
    </row>
    <row r="179" s="13" customFormat="1">
      <c r="A179" s="13"/>
      <c r="B179" s="201"/>
      <c r="C179" s="13"/>
      <c r="D179" s="202" t="s">
        <v>135</v>
      </c>
      <c r="E179" s="13"/>
      <c r="F179" s="204" t="s">
        <v>270</v>
      </c>
      <c r="G179" s="13"/>
      <c r="H179" s="205">
        <v>7.7999999999999998</v>
      </c>
      <c r="I179" s="206"/>
      <c r="J179" s="13"/>
      <c r="K179" s="13"/>
      <c r="L179" s="201"/>
      <c r="M179" s="207"/>
      <c r="N179" s="208"/>
      <c r="O179" s="208"/>
      <c r="P179" s="208"/>
      <c r="Q179" s="208"/>
      <c r="R179" s="208"/>
      <c r="S179" s="208"/>
      <c r="T179" s="20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3" t="s">
        <v>135</v>
      </c>
      <c r="AU179" s="203" t="s">
        <v>88</v>
      </c>
      <c r="AV179" s="13" t="s">
        <v>88</v>
      </c>
      <c r="AW179" s="13" t="s">
        <v>3</v>
      </c>
      <c r="AX179" s="13" t="s">
        <v>21</v>
      </c>
      <c r="AY179" s="203" t="s">
        <v>127</v>
      </c>
    </row>
    <row r="180" s="2" customFormat="1" ht="16.5" customHeight="1">
      <c r="A180" s="35"/>
      <c r="B180" s="186"/>
      <c r="C180" s="210" t="s">
        <v>271</v>
      </c>
      <c r="D180" s="210" t="s">
        <v>176</v>
      </c>
      <c r="E180" s="211" t="s">
        <v>272</v>
      </c>
      <c r="F180" s="212" t="s">
        <v>273</v>
      </c>
      <c r="G180" s="213" t="s">
        <v>209</v>
      </c>
      <c r="H180" s="214">
        <v>300</v>
      </c>
      <c r="I180" s="215"/>
      <c r="J180" s="216">
        <f>ROUND(I180*H180,2)</f>
        <v>0</v>
      </c>
      <c r="K180" s="217"/>
      <c r="L180" s="218"/>
      <c r="M180" s="219" t="s">
        <v>1</v>
      </c>
      <c r="N180" s="220" t="s">
        <v>44</v>
      </c>
      <c r="O180" s="74"/>
      <c r="P180" s="197">
        <f>O180*H180</f>
        <v>0</v>
      </c>
      <c r="Q180" s="197">
        <v>1.0000000000000001E-05</v>
      </c>
      <c r="R180" s="197">
        <f>Q180*H180</f>
        <v>0.0030000000000000001</v>
      </c>
      <c r="S180" s="197">
        <v>0</v>
      </c>
      <c r="T180" s="19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9" t="s">
        <v>229</v>
      </c>
      <c r="AT180" s="199" t="s">
        <v>176</v>
      </c>
      <c r="AU180" s="199" t="s">
        <v>88</v>
      </c>
      <c r="AY180" s="16" t="s">
        <v>127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6" t="s">
        <v>21</v>
      </c>
      <c r="BK180" s="200">
        <f>ROUND(I180*H180,2)</f>
        <v>0</v>
      </c>
      <c r="BL180" s="16" t="s">
        <v>201</v>
      </c>
      <c r="BM180" s="199" t="s">
        <v>636</v>
      </c>
    </row>
    <row r="181" s="2" customFormat="1" ht="16.5" customHeight="1">
      <c r="A181" s="35"/>
      <c r="B181" s="186"/>
      <c r="C181" s="210" t="s">
        <v>229</v>
      </c>
      <c r="D181" s="210" t="s">
        <v>176</v>
      </c>
      <c r="E181" s="211" t="s">
        <v>275</v>
      </c>
      <c r="F181" s="212" t="s">
        <v>276</v>
      </c>
      <c r="G181" s="213" t="s">
        <v>209</v>
      </c>
      <c r="H181" s="214">
        <v>3</v>
      </c>
      <c r="I181" s="215"/>
      <c r="J181" s="216">
        <f>ROUND(I181*H181,2)</f>
        <v>0</v>
      </c>
      <c r="K181" s="217"/>
      <c r="L181" s="218"/>
      <c r="M181" s="219" t="s">
        <v>1</v>
      </c>
      <c r="N181" s="220" t="s">
        <v>44</v>
      </c>
      <c r="O181" s="74"/>
      <c r="P181" s="197">
        <f>O181*H181</f>
        <v>0</v>
      </c>
      <c r="Q181" s="197">
        <v>0.00040000000000000002</v>
      </c>
      <c r="R181" s="197">
        <f>Q181*H181</f>
        <v>0.0012000000000000001</v>
      </c>
      <c r="S181" s="197">
        <v>0</v>
      </c>
      <c r="T181" s="19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9" t="s">
        <v>229</v>
      </c>
      <c r="AT181" s="199" t="s">
        <v>176</v>
      </c>
      <c r="AU181" s="199" t="s">
        <v>88</v>
      </c>
      <c r="AY181" s="16" t="s">
        <v>127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6" t="s">
        <v>21</v>
      </c>
      <c r="BK181" s="200">
        <f>ROUND(I181*H181,2)</f>
        <v>0</v>
      </c>
      <c r="BL181" s="16" t="s">
        <v>201</v>
      </c>
      <c r="BM181" s="199" t="s">
        <v>637</v>
      </c>
    </row>
    <row r="182" s="12" customFormat="1" ht="22.8" customHeight="1">
      <c r="A182" s="12"/>
      <c r="B182" s="173"/>
      <c r="C182" s="12"/>
      <c r="D182" s="174" t="s">
        <v>78</v>
      </c>
      <c r="E182" s="184" t="s">
        <v>278</v>
      </c>
      <c r="F182" s="184" t="s">
        <v>279</v>
      </c>
      <c r="G182" s="12"/>
      <c r="H182" s="12"/>
      <c r="I182" s="176"/>
      <c r="J182" s="185">
        <f>BK182</f>
        <v>0</v>
      </c>
      <c r="K182" s="12"/>
      <c r="L182" s="173"/>
      <c r="M182" s="178"/>
      <c r="N182" s="179"/>
      <c r="O182" s="179"/>
      <c r="P182" s="180">
        <f>SUM(P183:P192)</f>
        <v>0</v>
      </c>
      <c r="Q182" s="179"/>
      <c r="R182" s="180">
        <f>SUM(R183:R192)</f>
        <v>0.034480000000000004</v>
      </c>
      <c r="S182" s="179"/>
      <c r="T182" s="181">
        <f>SUM(T183:T192)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74" t="s">
        <v>88</v>
      </c>
      <c r="AT182" s="182" t="s">
        <v>78</v>
      </c>
      <c r="AU182" s="182" t="s">
        <v>21</v>
      </c>
      <c r="AY182" s="174" t="s">
        <v>127</v>
      </c>
      <c r="BK182" s="183">
        <f>SUM(BK183:BK192)</f>
        <v>0</v>
      </c>
    </row>
    <row r="183" s="2" customFormat="1" ht="21.75" customHeight="1">
      <c r="A183" s="35"/>
      <c r="B183" s="186"/>
      <c r="C183" s="187" t="s">
        <v>280</v>
      </c>
      <c r="D183" s="187" t="s">
        <v>129</v>
      </c>
      <c r="E183" s="188" t="s">
        <v>281</v>
      </c>
      <c r="F183" s="189" t="s">
        <v>282</v>
      </c>
      <c r="G183" s="190" t="s">
        <v>179</v>
      </c>
      <c r="H183" s="191">
        <v>3</v>
      </c>
      <c r="I183" s="192"/>
      <c r="J183" s="193">
        <f>ROUND(I183*H183,2)</f>
        <v>0</v>
      </c>
      <c r="K183" s="194"/>
      <c r="L183" s="36"/>
      <c r="M183" s="195" t="s">
        <v>1</v>
      </c>
      <c r="N183" s="196" t="s">
        <v>44</v>
      </c>
      <c r="O183" s="74"/>
      <c r="P183" s="197">
        <f>O183*H183</f>
        <v>0</v>
      </c>
      <c r="Q183" s="197">
        <v>0.0026900000000000001</v>
      </c>
      <c r="R183" s="197">
        <f>Q183*H183</f>
        <v>0.0080700000000000008</v>
      </c>
      <c r="S183" s="197">
        <v>0</v>
      </c>
      <c r="T183" s="19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9" t="s">
        <v>201</v>
      </c>
      <c r="AT183" s="199" t="s">
        <v>129</v>
      </c>
      <c r="AU183" s="199" t="s">
        <v>88</v>
      </c>
      <c r="AY183" s="16" t="s">
        <v>127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6" t="s">
        <v>21</v>
      </c>
      <c r="BK183" s="200">
        <f>ROUND(I183*H183,2)</f>
        <v>0</v>
      </c>
      <c r="BL183" s="16" t="s">
        <v>201</v>
      </c>
      <c r="BM183" s="199" t="s">
        <v>638</v>
      </c>
    </row>
    <row r="184" s="2" customFormat="1" ht="16.5" customHeight="1">
      <c r="A184" s="35"/>
      <c r="B184" s="186"/>
      <c r="C184" s="187" t="s">
        <v>284</v>
      </c>
      <c r="D184" s="187" t="s">
        <v>129</v>
      </c>
      <c r="E184" s="188" t="s">
        <v>285</v>
      </c>
      <c r="F184" s="189" t="s">
        <v>286</v>
      </c>
      <c r="G184" s="190" t="s">
        <v>179</v>
      </c>
      <c r="H184" s="191">
        <v>1</v>
      </c>
      <c r="I184" s="192"/>
      <c r="J184" s="193">
        <f>ROUND(I184*H184,2)</f>
        <v>0</v>
      </c>
      <c r="K184" s="194"/>
      <c r="L184" s="36"/>
      <c r="M184" s="195" t="s">
        <v>1</v>
      </c>
      <c r="N184" s="196" t="s">
        <v>44</v>
      </c>
      <c r="O184" s="74"/>
      <c r="P184" s="197">
        <f>O184*H184</f>
        <v>0</v>
      </c>
      <c r="Q184" s="197">
        <v>0.0030100000000000001</v>
      </c>
      <c r="R184" s="197">
        <f>Q184*H184</f>
        <v>0.0030100000000000001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201</v>
      </c>
      <c r="AT184" s="199" t="s">
        <v>129</v>
      </c>
      <c r="AU184" s="199" t="s">
        <v>88</v>
      </c>
      <c r="AY184" s="16" t="s">
        <v>127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6" t="s">
        <v>21</v>
      </c>
      <c r="BK184" s="200">
        <f>ROUND(I184*H184,2)</f>
        <v>0</v>
      </c>
      <c r="BL184" s="16" t="s">
        <v>201</v>
      </c>
      <c r="BM184" s="199" t="s">
        <v>639</v>
      </c>
    </row>
    <row r="185" s="2" customFormat="1" ht="16.5" customHeight="1">
      <c r="A185" s="35"/>
      <c r="B185" s="186"/>
      <c r="C185" s="187" t="s">
        <v>288</v>
      </c>
      <c r="D185" s="187" t="s">
        <v>129</v>
      </c>
      <c r="E185" s="188" t="s">
        <v>289</v>
      </c>
      <c r="F185" s="189" t="s">
        <v>290</v>
      </c>
      <c r="G185" s="190" t="s">
        <v>179</v>
      </c>
      <c r="H185" s="191">
        <v>15</v>
      </c>
      <c r="I185" s="192"/>
      <c r="J185" s="193">
        <f>ROUND(I185*H185,2)</f>
        <v>0</v>
      </c>
      <c r="K185" s="194"/>
      <c r="L185" s="36"/>
      <c r="M185" s="195" t="s">
        <v>1</v>
      </c>
      <c r="N185" s="196" t="s">
        <v>44</v>
      </c>
      <c r="O185" s="74"/>
      <c r="P185" s="197">
        <f>O185*H185</f>
        <v>0</v>
      </c>
      <c r="Q185" s="197">
        <v>0.00124</v>
      </c>
      <c r="R185" s="197">
        <f>Q185*H185</f>
        <v>0.018599999999999998</v>
      </c>
      <c r="S185" s="197">
        <v>0</v>
      </c>
      <c r="T185" s="19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9" t="s">
        <v>201</v>
      </c>
      <c r="AT185" s="199" t="s">
        <v>129</v>
      </c>
      <c r="AU185" s="199" t="s">
        <v>88</v>
      </c>
      <c r="AY185" s="16" t="s">
        <v>127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6" t="s">
        <v>21</v>
      </c>
      <c r="BK185" s="200">
        <f>ROUND(I185*H185,2)</f>
        <v>0</v>
      </c>
      <c r="BL185" s="16" t="s">
        <v>201</v>
      </c>
      <c r="BM185" s="199" t="s">
        <v>640</v>
      </c>
    </row>
    <row r="186" s="2" customFormat="1" ht="21.75" customHeight="1">
      <c r="A186" s="35"/>
      <c r="B186" s="186"/>
      <c r="C186" s="187" t="s">
        <v>292</v>
      </c>
      <c r="D186" s="187" t="s">
        <v>129</v>
      </c>
      <c r="E186" s="188" t="s">
        <v>293</v>
      </c>
      <c r="F186" s="189" t="s">
        <v>294</v>
      </c>
      <c r="G186" s="190" t="s">
        <v>209</v>
      </c>
      <c r="H186" s="191">
        <v>1</v>
      </c>
      <c r="I186" s="192"/>
      <c r="J186" s="193">
        <f>ROUND(I186*H186,2)</f>
        <v>0</v>
      </c>
      <c r="K186" s="194"/>
      <c r="L186" s="36"/>
      <c r="M186" s="195" t="s">
        <v>1</v>
      </c>
      <c r="N186" s="196" t="s">
        <v>44</v>
      </c>
      <c r="O186" s="74"/>
      <c r="P186" s="197">
        <f>O186*H186</f>
        <v>0</v>
      </c>
      <c r="Q186" s="197">
        <v>0.00038999999999999999</v>
      </c>
      <c r="R186" s="197">
        <f>Q186*H186</f>
        <v>0.00038999999999999999</v>
      </c>
      <c r="S186" s="197">
        <v>0</v>
      </c>
      <c r="T186" s="19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9" t="s">
        <v>201</v>
      </c>
      <c r="AT186" s="199" t="s">
        <v>129</v>
      </c>
      <c r="AU186" s="199" t="s">
        <v>88</v>
      </c>
      <c r="AY186" s="16" t="s">
        <v>127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6" t="s">
        <v>21</v>
      </c>
      <c r="BK186" s="200">
        <f>ROUND(I186*H186,2)</f>
        <v>0</v>
      </c>
      <c r="BL186" s="16" t="s">
        <v>201</v>
      </c>
      <c r="BM186" s="199" t="s">
        <v>641</v>
      </c>
    </row>
    <row r="187" s="2" customFormat="1" ht="21.75" customHeight="1">
      <c r="A187" s="35"/>
      <c r="B187" s="186"/>
      <c r="C187" s="187" t="s">
        <v>296</v>
      </c>
      <c r="D187" s="187" t="s">
        <v>129</v>
      </c>
      <c r="E187" s="188" t="s">
        <v>297</v>
      </c>
      <c r="F187" s="189" t="s">
        <v>298</v>
      </c>
      <c r="G187" s="190" t="s">
        <v>209</v>
      </c>
      <c r="H187" s="191">
        <v>1</v>
      </c>
      <c r="I187" s="192"/>
      <c r="J187" s="193">
        <f>ROUND(I187*H187,2)</f>
        <v>0</v>
      </c>
      <c r="K187" s="194"/>
      <c r="L187" s="36"/>
      <c r="M187" s="195" t="s">
        <v>1</v>
      </c>
      <c r="N187" s="196" t="s">
        <v>44</v>
      </c>
      <c r="O187" s="74"/>
      <c r="P187" s="197">
        <f>O187*H187</f>
        <v>0</v>
      </c>
      <c r="Q187" s="197">
        <v>0.00060999999999999997</v>
      </c>
      <c r="R187" s="197">
        <f>Q187*H187</f>
        <v>0.00060999999999999997</v>
      </c>
      <c r="S187" s="197">
        <v>0</v>
      </c>
      <c r="T187" s="19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9" t="s">
        <v>201</v>
      </c>
      <c r="AT187" s="199" t="s">
        <v>129</v>
      </c>
      <c r="AU187" s="199" t="s">
        <v>88</v>
      </c>
      <c r="AY187" s="16" t="s">
        <v>127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6" t="s">
        <v>21</v>
      </c>
      <c r="BK187" s="200">
        <f>ROUND(I187*H187,2)</f>
        <v>0</v>
      </c>
      <c r="BL187" s="16" t="s">
        <v>201</v>
      </c>
      <c r="BM187" s="199" t="s">
        <v>642</v>
      </c>
    </row>
    <row r="188" s="2" customFormat="1" ht="21.75" customHeight="1">
      <c r="A188" s="35"/>
      <c r="B188" s="186"/>
      <c r="C188" s="187" t="s">
        <v>300</v>
      </c>
      <c r="D188" s="187" t="s">
        <v>129</v>
      </c>
      <c r="E188" s="188" t="s">
        <v>301</v>
      </c>
      <c r="F188" s="189" t="s">
        <v>302</v>
      </c>
      <c r="G188" s="190" t="s">
        <v>209</v>
      </c>
      <c r="H188" s="191">
        <v>1</v>
      </c>
      <c r="I188" s="192"/>
      <c r="J188" s="193">
        <f>ROUND(I188*H188,2)</f>
        <v>0</v>
      </c>
      <c r="K188" s="194"/>
      <c r="L188" s="36"/>
      <c r="M188" s="195" t="s">
        <v>1</v>
      </c>
      <c r="N188" s="196" t="s">
        <v>44</v>
      </c>
      <c r="O188" s="74"/>
      <c r="P188" s="197">
        <f>O188*H188</f>
        <v>0</v>
      </c>
      <c r="Q188" s="197">
        <v>0.0032799999999999999</v>
      </c>
      <c r="R188" s="197">
        <f>Q188*H188</f>
        <v>0.0032799999999999999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201</v>
      </c>
      <c r="AT188" s="199" t="s">
        <v>129</v>
      </c>
      <c r="AU188" s="199" t="s">
        <v>88</v>
      </c>
      <c r="AY188" s="16" t="s">
        <v>127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6" t="s">
        <v>21</v>
      </c>
      <c r="BK188" s="200">
        <f>ROUND(I188*H188,2)</f>
        <v>0</v>
      </c>
      <c r="BL188" s="16" t="s">
        <v>201</v>
      </c>
      <c r="BM188" s="199" t="s">
        <v>643</v>
      </c>
    </row>
    <row r="189" s="2" customFormat="1" ht="16.5" customHeight="1">
      <c r="A189" s="35"/>
      <c r="B189" s="186"/>
      <c r="C189" s="187" t="s">
        <v>304</v>
      </c>
      <c r="D189" s="187" t="s">
        <v>129</v>
      </c>
      <c r="E189" s="188" t="s">
        <v>305</v>
      </c>
      <c r="F189" s="189" t="s">
        <v>306</v>
      </c>
      <c r="G189" s="190" t="s">
        <v>209</v>
      </c>
      <c r="H189" s="191">
        <v>1</v>
      </c>
      <c r="I189" s="192"/>
      <c r="J189" s="193">
        <f>ROUND(I189*H189,2)</f>
        <v>0</v>
      </c>
      <c r="K189" s="194"/>
      <c r="L189" s="36"/>
      <c r="M189" s="195" t="s">
        <v>1</v>
      </c>
      <c r="N189" s="196" t="s">
        <v>44</v>
      </c>
      <c r="O189" s="74"/>
      <c r="P189" s="197">
        <f>O189*H189</f>
        <v>0</v>
      </c>
      <c r="Q189" s="197">
        <v>0.00012999999999999999</v>
      </c>
      <c r="R189" s="197">
        <f>Q189*H189</f>
        <v>0.00012999999999999999</v>
      </c>
      <c r="S189" s="197">
        <v>0</v>
      </c>
      <c r="T189" s="19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9" t="s">
        <v>201</v>
      </c>
      <c r="AT189" s="199" t="s">
        <v>129</v>
      </c>
      <c r="AU189" s="199" t="s">
        <v>88</v>
      </c>
      <c r="AY189" s="16" t="s">
        <v>127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6" t="s">
        <v>21</v>
      </c>
      <c r="BK189" s="200">
        <f>ROUND(I189*H189,2)</f>
        <v>0</v>
      </c>
      <c r="BL189" s="16" t="s">
        <v>201</v>
      </c>
      <c r="BM189" s="199" t="s">
        <v>644</v>
      </c>
    </row>
    <row r="190" s="2" customFormat="1" ht="16.5" customHeight="1">
      <c r="A190" s="35"/>
      <c r="B190" s="186"/>
      <c r="C190" s="187" t="s">
        <v>308</v>
      </c>
      <c r="D190" s="187" t="s">
        <v>129</v>
      </c>
      <c r="E190" s="188" t="s">
        <v>309</v>
      </c>
      <c r="F190" s="189" t="s">
        <v>310</v>
      </c>
      <c r="G190" s="190" t="s">
        <v>209</v>
      </c>
      <c r="H190" s="191">
        <v>1</v>
      </c>
      <c r="I190" s="192"/>
      <c r="J190" s="193">
        <f>ROUND(I190*H190,2)</f>
        <v>0</v>
      </c>
      <c r="K190" s="194"/>
      <c r="L190" s="36"/>
      <c r="M190" s="195" t="s">
        <v>1</v>
      </c>
      <c r="N190" s="196" t="s">
        <v>44</v>
      </c>
      <c r="O190" s="74"/>
      <c r="P190" s="197">
        <f>O190*H190</f>
        <v>0</v>
      </c>
      <c r="Q190" s="197">
        <v>0.00012999999999999999</v>
      </c>
      <c r="R190" s="197">
        <f>Q190*H190</f>
        <v>0.00012999999999999999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201</v>
      </c>
      <c r="AT190" s="199" t="s">
        <v>129</v>
      </c>
      <c r="AU190" s="199" t="s">
        <v>88</v>
      </c>
      <c r="AY190" s="16" t="s">
        <v>127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6" t="s">
        <v>21</v>
      </c>
      <c r="BK190" s="200">
        <f>ROUND(I190*H190,2)</f>
        <v>0</v>
      </c>
      <c r="BL190" s="16" t="s">
        <v>201</v>
      </c>
      <c r="BM190" s="199" t="s">
        <v>645</v>
      </c>
    </row>
    <row r="191" s="2" customFormat="1" ht="16.5" customHeight="1">
      <c r="A191" s="35"/>
      <c r="B191" s="186"/>
      <c r="C191" s="187" t="s">
        <v>312</v>
      </c>
      <c r="D191" s="187" t="s">
        <v>129</v>
      </c>
      <c r="E191" s="188" t="s">
        <v>313</v>
      </c>
      <c r="F191" s="189" t="s">
        <v>314</v>
      </c>
      <c r="G191" s="190" t="s">
        <v>209</v>
      </c>
      <c r="H191" s="191">
        <v>1</v>
      </c>
      <c r="I191" s="192"/>
      <c r="J191" s="193">
        <f>ROUND(I191*H191,2)</f>
        <v>0</v>
      </c>
      <c r="K191" s="194"/>
      <c r="L191" s="36"/>
      <c r="M191" s="195" t="s">
        <v>1</v>
      </c>
      <c r="N191" s="196" t="s">
        <v>44</v>
      </c>
      <c r="O191" s="74"/>
      <c r="P191" s="197">
        <f>O191*H191</f>
        <v>0</v>
      </c>
      <c r="Q191" s="197">
        <v>0.00012999999999999999</v>
      </c>
      <c r="R191" s="197">
        <f>Q191*H191</f>
        <v>0.00012999999999999999</v>
      </c>
      <c r="S191" s="197">
        <v>0</v>
      </c>
      <c r="T191" s="19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9" t="s">
        <v>201</v>
      </c>
      <c r="AT191" s="199" t="s">
        <v>129</v>
      </c>
      <c r="AU191" s="199" t="s">
        <v>88</v>
      </c>
      <c r="AY191" s="16" t="s">
        <v>127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6" t="s">
        <v>21</v>
      </c>
      <c r="BK191" s="200">
        <f>ROUND(I191*H191,2)</f>
        <v>0</v>
      </c>
      <c r="BL191" s="16" t="s">
        <v>201</v>
      </c>
      <c r="BM191" s="199" t="s">
        <v>646</v>
      </c>
    </row>
    <row r="192" s="2" customFormat="1" ht="21.75" customHeight="1">
      <c r="A192" s="35"/>
      <c r="B192" s="186"/>
      <c r="C192" s="187" t="s">
        <v>316</v>
      </c>
      <c r="D192" s="187" t="s">
        <v>129</v>
      </c>
      <c r="E192" s="188" t="s">
        <v>317</v>
      </c>
      <c r="F192" s="189" t="s">
        <v>318</v>
      </c>
      <c r="G192" s="190" t="s">
        <v>319</v>
      </c>
      <c r="H192" s="191">
        <v>1</v>
      </c>
      <c r="I192" s="192"/>
      <c r="J192" s="193">
        <f>ROUND(I192*H192,2)</f>
        <v>0</v>
      </c>
      <c r="K192" s="194"/>
      <c r="L192" s="36"/>
      <c r="M192" s="195" t="s">
        <v>1</v>
      </c>
      <c r="N192" s="196" t="s">
        <v>44</v>
      </c>
      <c r="O192" s="74"/>
      <c r="P192" s="197">
        <f>O192*H192</f>
        <v>0</v>
      </c>
      <c r="Q192" s="197">
        <v>0.00012999999999999999</v>
      </c>
      <c r="R192" s="197">
        <f>Q192*H192</f>
        <v>0.00012999999999999999</v>
      </c>
      <c r="S192" s="197">
        <v>0</v>
      </c>
      <c r="T192" s="19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9" t="s">
        <v>201</v>
      </c>
      <c r="AT192" s="199" t="s">
        <v>129</v>
      </c>
      <c r="AU192" s="199" t="s">
        <v>88</v>
      </c>
      <c r="AY192" s="16" t="s">
        <v>127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6" t="s">
        <v>21</v>
      </c>
      <c r="BK192" s="200">
        <f>ROUND(I192*H192,2)</f>
        <v>0</v>
      </c>
      <c r="BL192" s="16" t="s">
        <v>201</v>
      </c>
      <c r="BM192" s="199" t="s">
        <v>647</v>
      </c>
    </row>
    <row r="193" s="12" customFormat="1" ht="22.8" customHeight="1">
      <c r="A193" s="12"/>
      <c r="B193" s="173"/>
      <c r="C193" s="12"/>
      <c r="D193" s="174" t="s">
        <v>78</v>
      </c>
      <c r="E193" s="184" t="s">
        <v>321</v>
      </c>
      <c r="F193" s="184" t="s">
        <v>322</v>
      </c>
      <c r="G193" s="12"/>
      <c r="H193" s="12"/>
      <c r="I193" s="176"/>
      <c r="J193" s="185">
        <f>BK193</f>
        <v>0</v>
      </c>
      <c r="K193" s="12"/>
      <c r="L193" s="173"/>
      <c r="M193" s="178"/>
      <c r="N193" s="179"/>
      <c r="O193" s="179"/>
      <c r="P193" s="180">
        <f>SUM(P194:P206)</f>
        <v>0</v>
      </c>
      <c r="Q193" s="179"/>
      <c r="R193" s="180">
        <f>SUM(R194:R206)</f>
        <v>0.10427999999999998</v>
      </c>
      <c r="S193" s="179"/>
      <c r="T193" s="181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74" t="s">
        <v>88</v>
      </c>
      <c r="AT193" s="182" t="s">
        <v>78</v>
      </c>
      <c r="AU193" s="182" t="s">
        <v>21</v>
      </c>
      <c r="AY193" s="174" t="s">
        <v>127</v>
      </c>
      <c r="BK193" s="183">
        <f>SUM(BK194:BK206)</f>
        <v>0</v>
      </c>
    </row>
    <row r="194" s="2" customFormat="1" ht="44.25" customHeight="1">
      <c r="A194" s="35"/>
      <c r="B194" s="186"/>
      <c r="C194" s="187" t="s">
        <v>323</v>
      </c>
      <c r="D194" s="187" t="s">
        <v>129</v>
      </c>
      <c r="E194" s="188" t="s">
        <v>324</v>
      </c>
      <c r="F194" s="189" t="s">
        <v>325</v>
      </c>
      <c r="G194" s="190" t="s">
        <v>319</v>
      </c>
      <c r="H194" s="191">
        <v>1</v>
      </c>
      <c r="I194" s="192"/>
      <c r="J194" s="193">
        <f>ROUND(I194*H194,2)</f>
        <v>0</v>
      </c>
      <c r="K194" s="194"/>
      <c r="L194" s="36"/>
      <c r="M194" s="195" t="s">
        <v>1</v>
      </c>
      <c r="N194" s="196" t="s">
        <v>44</v>
      </c>
      <c r="O194" s="74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201</v>
      </c>
      <c r="AT194" s="199" t="s">
        <v>129</v>
      </c>
      <c r="AU194" s="199" t="s">
        <v>88</v>
      </c>
      <c r="AY194" s="16" t="s">
        <v>127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6" t="s">
        <v>21</v>
      </c>
      <c r="BK194" s="200">
        <f>ROUND(I194*H194,2)</f>
        <v>0</v>
      </c>
      <c r="BL194" s="16" t="s">
        <v>201</v>
      </c>
      <c r="BM194" s="199" t="s">
        <v>648</v>
      </c>
    </row>
    <row r="195" s="2" customFormat="1" ht="16.5" customHeight="1">
      <c r="A195" s="35"/>
      <c r="B195" s="186"/>
      <c r="C195" s="187" t="s">
        <v>327</v>
      </c>
      <c r="D195" s="187" t="s">
        <v>129</v>
      </c>
      <c r="E195" s="188" t="s">
        <v>328</v>
      </c>
      <c r="F195" s="189" t="s">
        <v>329</v>
      </c>
      <c r="G195" s="190" t="s">
        <v>319</v>
      </c>
      <c r="H195" s="191">
        <v>1</v>
      </c>
      <c r="I195" s="192"/>
      <c r="J195" s="193">
        <f>ROUND(I195*H195,2)</f>
        <v>0</v>
      </c>
      <c r="K195" s="194"/>
      <c r="L195" s="36"/>
      <c r="M195" s="195" t="s">
        <v>1</v>
      </c>
      <c r="N195" s="196" t="s">
        <v>44</v>
      </c>
      <c r="O195" s="74"/>
      <c r="P195" s="197">
        <f>O195*H195</f>
        <v>0</v>
      </c>
      <c r="Q195" s="197">
        <v>0.00332</v>
      </c>
      <c r="R195" s="197">
        <f>Q195*H195</f>
        <v>0.00332</v>
      </c>
      <c r="S195" s="197">
        <v>0</v>
      </c>
      <c r="T195" s="19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9" t="s">
        <v>201</v>
      </c>
      <c r="AT195" s="199" t="s">
        <v>129</v>
      </c>
      <c r="AU195" s="199" t="s">
        <v>88</v>
      </c>
      <c r="AY195" s="16" t="s">
        <v>127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6" t="s">
        <v>21</v>
      </c>
      <c r="BK195" s="200">
        <f>ROUND(I195*H195,2)</f>
        <v>0</v>
      </c>
      <c r="BL195" s="16" t="s">
        <v>201</v>
      </c>
      <c r="BM195" s="199" t="s">
        <v>649</v>
      </c>
    </row>
    <row r="196" s="2" customFormat="1" ht="21.75" customHeight="1">
      <c r="A196" s="35"/>
      <c r="B196" s="186"/>
      <c r="C196" s="187" t="s">
        <v>331</v>
      </c>
      <c r="D196" s="187" t="s">
        <v>129</v>
      </c>
      <c r="E196" s="188" t="s">
        <v>332</v>
      </c>
      <c r="F196" s="189" t="s">
        <v>333</v>
      </c>
      <c r="G196" s="190" t="s">
        <v>319</v>
      </c>
      <c r="H196" s="191">
        <v>1</v>
      </c>
      <c r="I196" s="192"/>
      <c r="J196" s="193">
        <f>ROUND(I196*H196,2)</f>
        <v>0</v>
      </c>
      <c r="K196" s="194"/>
      <c r="L196" s="36"/>
      <c r="M196" s="195" t="s">
        <v>1</v>
      </c>
      <c r="N196" s="196" t="s">
        <v>44</v>
      </c>
      <c r="O196" s="74"/>
      <c r="P196" s="197">
        <f>O196*H196</f>
        <v>0</v>
      </c>
      <c r="Q196" s="197">
        <v>0.00332</v>
      </c>
      <c r="R196" s="197">
        <f>Q196*H196</f>
        <v>0.00332</v>
      </c>
      <c r="S196" s="197">
        <v>0</v>
      </c>
      <c r="T196" s="19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9" t="s">
        <v>201</v>
      </c>
      <c r="AT196" s="199" t="s">
        <v>129</v>
      </c>
      <c r="AU196" s="199" t="s">
        <v>88</v>
      </c>
      <c r="AY196" s="16" t="s">
        <v>127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6" t="s">
        <v>21</v>
      </c>
      <c r="BK196" s="200">
        <f>ROUND(I196*H196,2)</f>
        <v>0</v>
      </c>
      <c r="BL196" s="16" t="s">
        <v>201</v>
      </c>
      <c r="BM196" s="199" t="s">
        <v>650</v>
      </c>
    </row>
    <row r="197" s="2" customFormat="1" ht="16.5" customHeight="1">
      <c r="A197" s="35"/>
      <c r="B197" s="186"/>
      <c r="C197" s="187" t="s">
        <v>335</v>
      </c>
      <c r="D197" s="187" t="s">
        <v>129</v>
      </c>
      <c r="E197" s="188" t="s">
        <v>336</v>
      </c>
      <c r="F197" s="189" t="s">
        <v>337</v>
      </c>
      <c r="G197" s="190" t="s">
        <v>319</v>
      </c>
      <c r="H197" s="191">
        <v>1</v>
      </c>
      <c r="I197" s="192"/>
      <c r="J197" s="193">
        <f>ROUND(I197*H197,2)</f>
        <v>0</v>
      </c>
      <c r="K197" s="194"/>
      <c r="L197" s="36"/>
      <c r="M197" s="195" t="s">
        <v>1</v>
      </c>
      <c r="N197" s="196" t="s">
        <v>44</v>
      </c>
      <c r="O197" s="74"/>
      <c r="P197" s="197">
        <f>O197*H197</f>
        <v>0</v>
      </c>
      <c r="Q197" s="197">
        <v>0.00332</v>
      </c>
      <c r="R197" s="197">
        <f>Q197*H197</f>
        <v>0.00332</v>
      </c>
      <c r="S197" s="197">
        <v>0</v>
      </c>
      <c r="T197" s="19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9" t="s">
        <v>201</v>
      </c>
      <c r="AT197" s="199" t="s">
        <v>129</v>
      </c>
      <c r="AU197" s="199" t="s">
        <v>88</v>
      </c>
      <c r="AY197" s="16" t="s">
        <v>127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6" t="s">
        <v>21</v>
      </c>
      <c r="BK197" s="200">
        <f>ROUND(I197*H197,2)</f>
        <v>0</v>
      </c>
      <c r="BL197" s="16" t="s">
        <v>201</v>
      </c>
      <c r="BM197" s="199" t="s">
        <v>651</v>
      </c>
    </row>
    <row r="198" s="2" customFormat="1" ht="16.5" customHeight="1">
      <c r="A198" s="35"/>
      <c r="B198" s="186"/>
      <c r="C198" s="187" t="s">
        <v>339</v>
      </c>
      <c r="D198" s="187" t="s">
        <v>129</v>
      </c>
      <c r="E198" s="188" t="s">
        <v>340</v>
      </c>
      <c r="F198" s="189" t="s">
        <v>341</v>
      </c>
      <c r="G198" s="190" t="s">
        <v>319</v>
      </c>
      <c r="H198" s="191">
        <v>1</v>
      </c>
      <c r="I198" s="192"/>
      <c r="J198" s="193">
        <f>ROUND(I198*H198,2)</f>
        <v>0</v>
      </c>
      <c r="K198" s="194"/>
      <c r="L198" s="36"/>
      <c r="M198" s="195" t="s">
        <v>1</v>
      </c>
      <c r="N198" s="196" t="s">
        <v>44</v>
      </c>
      <c r="O198" s="74"/>
      <c r="P198" s="197">
        <f>O198*H198</f>
        <v>0</v>
      </c>
      <c r="Q198" s="197">
        <v>0.00332</v>
      </c>
      <c r="R198" s="197">
        <f>Q198*H198</f>
        <v>0.00332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201</v>
      </c>
      <c r="AT198" s="199" t="s">
        <v>129</v>
      </c>
      <c r="AU198" s="199" t="s">
        <v>88</v>
      </c>
      <c r="AY198" s="16" t="s">
        <v>127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6" t="s">
        <v>21</v>
      </c>
      <c r="BK198" s="200">
        <f>ROUND(I198*H198,2)</f>
        <v>0</v>
      </c>
      <c r="BL198" s="16" t="s">
        <v>201</v>
      </c>
      <c r="BM198" s="199" t="s">
        <v>652</v>
      </c>
    </row>
    <row r="199" s="2" customFormat="1" ht="55.5" customHeight="1">
      <c r="A199" s="35"/>
      <c r="B199" s="186"/>
      <c r="C199" s="210" t="s">
        <v>343</v>
      </c>
      <c r="D199" s="210" t="s">
        <v>176</v>
      </c>
      <c r="E199" s="211" t="s">
        <v>344</v>
      </c>
      <c r="F199" s="212" t="s">
        <v>345</v>
      </c>
      <c r="G199" s="213" t="s">
        <v>209</v>
      </c>
      <c r="H199" s="214">
        <v>1</v>
      </c>
      <c r="I199" s="215"/>
      <c r="J199" s="216">
        <f>ROUND(I199*H199,2)</f>
        <v>0</v>
      </c>
      <c r="K199" s="217"/>
      <c r="L199" s="218"/>
      <c r="M199" s="219" t="s">
        <v>1</v>
      </c>
      <c r="N199" s="220" t="s">
        <v>44</v>
      </c>
      <c r="O199" s="74"/>
      <c r="P199" s="197">
        <f>O199*H199</f>
        <v>0</v>
      </c>
      <c r="Q199" s="197">
        <v>0.044999999999999998</v>
      </c>
      <c r="R199" s="197">
        <f>Q199*H199</f>
        <v>0.044999999999999998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229</v>
      </c>
      <c r="AT199" s="199" t="s">
        <v>176</v>
      </c>
      <c r="AU199" s="199" t="s">
        <v>88</v>
      </c>
      <c r="AY199" s="16" t="s">
        <v>127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6" t="s">
        <v>21</v>
      </c>
      <c r="BK199" s="200">
        <f>ROUND(I199*H199,2)</f>
        <v>0</v>
      </c>
      <c r="BL199" s="16" t="s">
        <v>201</v>
      </c>
      <c r="BM199" s="199" t="s">
        <v>653</v>
      </c>
    </row>
    <row r="200" s="2" customFormat="1" ht="33" customHeight="1">
      <c r="A200" s="35"/>
      <c r="B200" s="186"/>
      <c r="C200" s="210" t="s">
        <v>347</v>
      </c>
      <c r="D200" s="210" t="s">
        <v>176</v>
      </c>
      <c r="E200" s="211" t="s">
        <v>348</v>
      </c>
      <c r="F200" s="212" t="s">
        <v>349</v>
      </c>
      <c r="G200" s="213" t="s">
        <v>209</v>
      </c>
      <c r="H200" s="214">
        <v>1</v>
      </c>
      <c r="I200" s="215"/>
      <c r="J200" s="216">
        <f>ROUND(I200*H200,2)</f>
        <v>0</v>
      </c>
      <c r="K200" s="217"/>
      <c r="L200" s="218"/>
      <c r="M200" s="219" t="s">
        <v>1</v>
      </c>
      <c r="N200" s="220" t="s">
        <v>44</v>
      </c>
      <c r="O200" s="74"/>
      <c r="P200" s="197">
        <f>O200*H200</f>
        <v>0</v>
      </c>
      <c r="Q200" s="197">
        <v>0.01</v>
      </c>
      <c r="R200" s="197">
        <f>Q200*H200</f>
        <v>0.01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229</v>
      </c>
      <c r="AT200" s="199" t="s">
        <v>176</v>
      </c>
      <c r="AU200" s="199" t="s">
        <v>88</v>
      </c>
      <c r="AY200" s="16" t="s">
        <v>127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6" t="s">
        <v>21</v>
      </c>
      <c r="BK200" s="200">
        <f>ROUND(I200*H200,2)</f>
        <v>0</v>
      </c>
      <c r="BL200" s="16" t="s">
        <v>201</v>
      </c>
      <c r="BM200" s="199" t="s">
        <v>654</v>
      </c>
    </row>
    <row r="201" s="2" customFormat="1" ht="33" customHeight="1">
      <c r="A201" s="35"/>
      <c r="B201" s="186"/>
      <c r="C201" s="210" t="s">
        <v>351</v>
      </c>
      <c r="D201" s="210" t="s">
        <v>176</v>
      </c>
      <c r="E201" s="211" t="s">
        <v>352</v>
      </c>
      <c r="F201" s="212" t="s">
        <v>353</v>
      </c>
      <c r="G201" s="213" t="s">
        <v>209</v>
      </c>
      <c r="H201" s="214">
        <v>1</v>
      </c>
      <c r="I201" s="215"/>
      <c r="J201" s="216">
        <f>ROUND(I201*H201,2)</f>
        <v>0</v>
      </c>
      <c r="K201" s="217"/>
      <c r="L201" s="218"/>
      <c r="M201" s="219" t="s">
        <v>1</v>
      </c>
      <c r="N201" s="220" t="s">
        <v>44</v>
      </c>
      <c r="O201" s="74"/>
      <c r="P201" s="197">
        <f>O201*H201</f>
        <v>0</v>
      </c>
      <c r="Q201" s="197">
        <v>0.01</v>
      </c>
      <c r="R201" s="197">
        <f>Q201*H201</f>
        <v>0.01</v>
      </c>
      <c r="S201" s="197">
        <v>0</v>
      </c>
      <c r="T201" s="19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9" t="s">
        <v>229</v>
      </c>
      <c r="AT201" s="199" t="s">
        <v>176</v>
      </c>
      <c r="AU201" s="199" t="s">
        <v>88</v>
      </c>
      <c r="AY201" s="16" t="s">
        <v>127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6" t="s">
        <v>21</v>
      </c>
      <c r="BK201" s="200">
        <f>ROUND(I201*H201,2)</f>
        <v>0</v>
      </c>
      <c r="BL201" s="16" t="s">
        <v>201</v>
      </c>
      <c r="BM201" s="199" t="s">
        <v>655</v>
      </c>
    </row>
    <row r="202" s="2" customFormat="1" ht="33" customHeight="1">
      <c r="A202" s="35"/>
      <c r="B202" s="186"/>
      <c r="C202" s="210" t="s">
        <v>355</v>
      </c>
      <c r="D202" s="210" t="s">
        <v>176</v>
      </c>
      <c r="E202" s="211" t="s">
        <v>356</v>
      </c>
      <c r="F202" s="212" t="s">
        <v>357</v>
      </c>
      <c r="G202" s="213" t="s">
        <v>209</v>
      </c>
      <c r="H202" s="214">
        <v>1</v>
      </c>
      <c r="I202" s="215"/>
      <c r="J202" s="216">
        <f>ROUND(I202*H202,2)</f>
        <v>0</v>
      </c>
      <c r="K202" s="217"/>
      <c r="L202" s="218"/>
      <c r="M202" s="219" t="s">
        <v>1</v>
      </c>
      <c r="N202" s="220" t="s">
        <v>44</v>
      </c>
      <c r="O202" s="74"/>
      <c r="P202" s="197">
        <f>O202*H202</f>
        <v>0</v>
      </c>
      <c r="Q202" s="197">
        <v>0.01</v>
      </c>
      <c r="R202" s="197">
        <f>Q202*H202</f>
        <v>0.01</v>
      </c>
      <c r="S202" s="197">
        <v>0</v>
      </c>
      <c r="T202" s="19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229</v>
      </c>
      <c r="AT202" s="199" t="s">
        <v>176</v>
      </c>
      <c r="AU202" s="199" t="s">
        <v>88</v>
      </c>
      <c r="AY202" s="16" t="s">
        <v>127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6" t="s">
        <v>21</v>
      </c>
      <c r="BK202" s="200">
        <f>ROUND(I202*H202,2)</f>
        <v>0</v>
      </c>
      <c r="BL202" s="16" t="s">
        <v>201</v>
      </c>
      <c r="BM202" s="199" t="s">
        <v>656</v>
      </c>
    </row>
    <row r="203" s="2" customFormat="1" ht="33" customHeight="1">
      <c r="A203" s="35"/>
      <c r="B203" s="186"/>
      <c r="C203" s="210" t="s">
        <v>359</v>
      </c>
      <c r="D203" s="210" t="s">
        <v>176</v>
      </c>
      <c r="E203" s="211" t="s">
        <v>360</v>
      </c>
      <c r="F203" s="212" t="s">
        <v>361</v>
      </c>
      <c r="G203" s="213" t="s">
        <v>209</v>
      </c>
      <c r="H203" s="214">
        <v>2</v>
      </c>
      <c r="I203" s="215"/>
      <c r="J203" s="216">
        <f>ROUND(I203*H203,2)</f>
        <v>0</v>
      </c>
      <c r="K203" s="217"/>
      <c r="L203" s="218"/>
      <c r="M203" s="219" t="s">
        <v>1</v>
      </c>
      <c r="N203" s="220" t="s">
        <v>44</v>
      </c>
      <c r="O203" s="74"/>
      <c r="P203" s="197">
        <f>O203*H203</f>
        <v>0</v>
      </c>
      <c r="Q203" s="197">
        <v>0.002</v>
      </c>
      <c r="R203" s="197">
        <f>Q203*H203</f>
        <v>0.0040000000000000001</v>
      </c>
      <c r="S203" s="197">
        <v>0</v>
      </c>
      <c r="T203" s="19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229</v>
      </c>
      <c r="AT203" s="199" t="s">
        <v>176</v>
      </c>
      <c r="AU203" s="199" t="s">
        <v>88</v>
      </c>
      <c r="AY203" s="16" t="s">
        <v>127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6" t="s">
        <v>21</v>
      </c>
      <c r="BK203" s="200">
        <f>ROUND(I203*H203,2)</f>
        <v>0</v>
      </c>
      <c r="BL203" s="16" t="s">
        <v>201</v>
      </c>
      <c r="BM203" s="199" t="s">
        <v>657</v>
      </c>
    </row>
    <row r="204" s="2" customFormat="1" ht="33" customHeight="1">
      <c r="A204" s="35"/>
      <c r="B204" s="186"/>
      <c r="C204" s="210" t="s">
        <v>363</v>
      </c>
      <c r="D204" s="210" t="s">
        <v>176</v>
      </c>
      <c r="E204" s="211" t="s">
        <v>364</v>
      </c>
      <c r="F204" s="212" t="s">
        <v>365</v>
      </c>
      <c r="G204" s="213" t="s">
        <v>209</v>
      </c>
      <c r="H204" s="214">
        <v>4</v>
      </c>
      <c r="I204" s="215"/>
      <c r="J204" s="216">
        <f>ROUND(I204*H204,2)</f>
        <v>0</v>
      </c>
      <c r="K204" s="217"/>
      <c r="L204" s="218"/>
      <c r="M204" s="219" t="s">
        <v>1</v>
      </c>
      <c r="N204" s="220" t="s">
        <v>44</v>
      </c>
      <c r="O204" s="74"/>
      <c r="P204" s="197">
        <f>O204*H204</f>
        <v>0</v>
      </c>
      <c r="Q204" s="197">
        <v>0.002</v>
      </c>
      <c r="R204" s="197">
        <f>Q204*H204</f>
        <v>0.0080000000000000002</v>
      </c>
      <c r="S204" s="197">
        <v>0</v>
      </c>
      <c r="T204" s="19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9" t="s">
        <v>229</v>
      </c>
      <c r="AT204" s="199" t="s">
        <v>176</v>
      </c>
      <c r="AU204" s="199" t="s">
        <v>88</v>
      </c>
      <c r="AY204" s="16" t="s">
        <v>127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6" t="s">
        <v>21</v>
      </c>
      <c r="BK204" s="200">
        <f>ROUND(I204*H204,2)</f>
        <v>0</v>
      </c>
      <c r="BL204" s="16" t="s">
        <v>201</v>
      </c>
      <c r="BM204" s="199" t="s">
        <v>658</v>
      </c>
    </row>
    <row r="205" s="2" customFormat="1" ht="33" customHeight="1">
      <c r="A205" s="35"/>
      <c r="B205" s="186"/>
      <c r="C205" s="210" t="s">
        <v>367</v>
      </c>
      <c r="D205" s="210" t="s">
        <v>176</v>
      </c>
      <c r="E205" s="211" t="s">
        <v>368</v>
      </c>
      <c r="F205" s="212" t="s">
        <v>369</v>
      </c>
      <c r="G205" s="213" t="s">
        <v>209</v>
      </c>
      <c r="H205" s="214">
        <v>2</v>
      </c>
      <c r="I205" s="215"/>
      <c r="J205" s="216">
        <f>ROUND(I205*H205,2)</f>
        <v>0</v>
      </c>
      <c r="K205" s="217"/>
      <c r="L205" s="218"/>
      <c r="M205" s="219" t="s">
        <v>1</v>
      </c>
      <c r="N205" s="220" t="s">
        <v>44</v>
      </c>
      <c r="O205" s="74"/>
      <c r="P205" s="197">
        <f>O205*H205</f>
        <v>0</v>
      </c>
      <c r="Q205" s="197">
        <v>0.002</v>
      </c>
      <c r="R205" s="197">
        <f>Q205*H205</f>
        <v>0.0040000000000000001</v>
      </c>
      <c r="S205" s="197">
        <v>0</v>
      </c>
      <c r="T205" s="19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229</v>
      </c>
      <c r="AT205" s="199" t="s">
        <v>176</v>
      </c>
      <c r="AU205" s="199" t="s">
        <v>88</v>
      </c>
      <c r="AY205" s="16" t="s">
        <v>127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6" t="s">
        <v>21</v>
      </c>
      <c r="BK205" s="200">
        <f>ROUND(I205*H205,2)</f>
        <v>0</v>
      </c>
      <c r="BL205" s="16" t="s">
        <v>201</v>
      </c>
      <c r="BM205" s="199" t="s">
        <v>659</v>
      </c>
    </row>
    <row r="206" s="2" customFormat="1" ht="21.75" customHeight="1">
      <c r="A206" s="35"/>
      <c r="B206" s="186"/>
      <c r="C206" s="187" t="s">
        <v>371</v>
      </c>
      <c r="D206" s="187" t="s">
        <v>129</v>
      </c>
      <c r="E206" s="188" t="s">
        <v>372</v>
      </c>
      <c r="F206" s="189" t="s">
        <v>373</v>
      </c>
      <c r="G206" s="190" t="s">
        <v>209</v>
      </c>
      <c r="H206" s="191">
        <v>1</v>
      </c>
      <c r="I206" s="192"/>
      <c r="J206" s="193">
        <f>ROUND(I206*H206,2)</f>
        <v>0</v>
      </c>
      <c r="K206" s="194"/>
      <c r="L206" s="36"/>
      <c r="M206" s="195" t="s">
        <v>1</v>
      </c>
      <c r="N206" s="196" t="s">
        <v>44</v>
      </c>
      <c r="O206" s="74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201</v>
      </c>
      <c r="AT206" s="199" t="s">
        <v>129</v>
      </c>
      <c r="AU206" s="199" t="s">
        <v>88</v>
      </c>
      <c r="AY206" s="16" t="s">
        <v>127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6" t="s">
        <v>21</v>
      </c>
      <c r="BK206" s="200">
        <f>ROUND(I206*H206,2)</f>
        <v>0</v>
      </c>
      <c r="BL206" s="16" t="s">
        <v>201</v>
      </c>
      <c r="BM206" s="199" t="s">
        <v>660</v>
      </c>
    </row>
    <row r="207" s="12" customFormat="1" ht="22.8" customHeight="1">
      <c r="A207" s="12"/>
      <c r="B207" s="173"/>
      <c r="C207" s="12"/>
      <c r="D207" s="174" t="s">
        <v>78</v>
      </c>
      <c r="E207" s="184" t="s">
        <v>375</v>
      </c>
      <c r="F207" s="184" t="s">
        <v>376</v>
      </c>
      <c r="G207" s="12"/>
      <c r="H207" s="12"/>
      <c r="I207" s="176"/>
      <c r="J207" s="185">
        <f>BK207</f>
        <v>0</v>
      </c>
      <c r="K207" s="12"/>
      <c r="L207" s="173"/>
      <c r="M207" s="178"/>
      <c r="N207" s="179"/>
      <c r="O207" s="179"/>
      <c r="P207" s="180">
        <f>SUM(P208:P209)</f>
        <v>0</v>
      </c>
      <c r="Q207" s="179"/>
      <c r="R207" s="180">
        <f>SUM(R208:R209)</f>
        <v>0.11902</v>
      </c>
      <c r="S207" s="179"/>
      <c r="T207" s="181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74" t="s">
        <v>88</v>
      </c>
      <c r="AT207" s="182" t="s">
        <v>78</v>
      </c>
      <c r="AU207" s="182" t="s">
        <v>21</v>
      </c>
      <c r="AY207" s="174" t="s">
        <v>127</v>
      </c>
      <c r="BK207" s="183">
        <f>SUM(BK208:BK209)</f>
        <v>0</v>
      </c>
    </row>
    <row r="208" s="2" customFormat="1" ht="33" customHeight="1">
      <c r="A208" s="35"/>
      <c r="B208" s="186"/>
      <c r="C208" s="187" t="s">
        <v>377</v>
      </c>
      <c r="D208" s="187" t="s">
        <v>129</v>
      </c>
      <c r="E208" s="188" t="s">
        <v>378</v>
      </c>
      <c r="F208" s="189" t="s">
        <v>379</v>
      </c>
      <c r="G208" s="190" t="s">
        <v>209</v>
      </c>
      <c r="H208" s="191">
        <v>1</v>
      </c>
      <c r="I208" s="192"/>
      <c r="J208" s="193">
        <f>ROUND(I208*H208,2)</f>
        <v>0</v>
      </c>
      <c r="K208" s="194"/>
      <c r="L208" s="36"/>
      <c r="M208" s="195" t="s">
        <v>1</v>
      </c>
      <c r="N208" s="196" t="s">
        <v>44</v>
      </c>
      <c r="O208" s="74"/>
      <c r="P208" s="197">
        <f>O208*H208</f>
        <v>0</v>
      </c>
      <c r="Q208" s="197">
        <v>0.11388</v>
      </c>
      <c r="R208" s="197">
        <f>Q208*H208</f>
        <v>0.11388</v>
      </c>
      <c r="S208" s="197">
        <v>0</v>
      </c>
      <c r="T208" s="19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201</v>
      </c>
      <c r="AT208" s="199" t="s">
        <v>129</v>
      </c>
      <c r="AU208" s="199" t="s">
        <v>88</v>
      </c>
      <c r="AY208" s="16" t="s">
        <v>127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6" t="s">
        <v>21</v>
      </c>
      <c r="BK208" s="200">
        <f>ROUND(I208*H208,2)</f>
        <v>0</v>
      </c>
      <c r="BL208" s="16" t="s">
        <v>201</v>
      </c>
      <c r="BM208" s="199" t="s">
        <v>661</v>
      </c>
    </row>
    <row r="209" s="2" customFormat="1" ht="33" customHeight="1">
      <c r="A209" s="35"/>
      <c r="B209" s="186"/>
      <c r="C209" s="187" t="s">
        <v>381</v>
      </c>
      <c r="D209" s="187" t="s">
        <v>129</v>
      </c>
      <c r="E209" s="188" t="s">
        <v>382</v>
      </c>
      <c r="F209" s="189" t="s">
        <v>383</v>
      </c>
      <c r="G209" s="190" t="s">
        <v>319</v>
      </c>
      <c r="H209" s="191">
        <v>1</v>
      </c>
      <c r="I209" s="192"/>
      <c r="J209" s="193">
        <f>ROUND(I209*H209,2)</f>
        <v>0</v>
      </c>
      <c r="K209" s="194"/>
      <c r="L209" s="36"/>
      <c r="M209" s="195" t="s">
        <v>1</v>
      </c>
      <c r="N209" s="196" t="s">
        <v>44</v>
      </c>
      <c r="O209" s="74"/>
      <c r="P209" s="197">
        <f>O209*H209</f>
        <v>0</v>
      </c>
      <c r="Q209" s="197">
        <v>0.0051399999999999996</v>
      </c>
      <c r="R209" s="197">
        <f>Q209*H209</f>
        <v>0.0051399999999999996</v>
      </c>
      <c r="S209" s="197">
        <v>0</v>
      </c>
      <c r="T209" s="19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9" t="s">
        <v>201</v>
      </c>
      <c r="AT209" s="199" t="s">
        <v>129</v>
      </c>
      <c r="AU209" s="199" t="s">
        <v>88</v>
      </c>
      <c r="AY209" s="16" t="s">
        <v>127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6" t="s">
        <v>21</v>
      </c>
      <c r="BK209" s="200">
        <f>ROUND(I209*H209,2)</f>
        <v>0</v>
      </c>
      <c r="BL209" s="16" t="s">
        <v>201</v>
      </c>
      <c r="BM209" s="199" t="s">
        <v>662</v>
      </c>
    </row>
    <row r="210" s="12" customFormat="1" ht="22.8" customHeight="1">
      <c r="A210" s="12"/>
      <c r="B210" s="173"/>
      <c r="C210" s="12"/>
      <c r="D210" s="174" t="s">
        <v>78</v>
      </c>
      <c r="E210" s="184" t="s">
        <v>385</v>
      </c>
      <c r="F210" s="184" t="s">
        <v>386</v>
      </c>
      <c r="G210" s="12"/>
      <c r="H210" s="12"/>
      <c r="I210" s="176"/>
      <c r="J210" s="185">
        <f>BK210</f>
        <v>0</v>
      </c>
      <c r="K210" s="12"/>
      <c r="L210" s="173"/>
      <c r="M210" s="178"/>
      <c r="N210" s="179"/>
      <c r="O210" s="179"/>
      <c r="P210" s="180">
        <f>SUM(P211:P228)</f>
        <v>0</v>
      </c>
      <c r="Q210" s="179"/>
      <c r="R210" s="180">
        <f>SUM(R211:R228)</f>
        <v>0.059178000000000008</v>
      </c>
      <c r="S210" s="179"/>
      <c r="T210" s="181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74" t="s">
        <v>88</v>
      </c>
      <c r="AT210" s="182" t="s">
        <v>78</v>
      </c>
      <c r="AU210" s="182" t="s">
        <v>21</v>
      </c>
      <c r="AY210" s="174" t="s">
        <v>127</v>
      </c>
      <c r="BK210" s="183">
        <f>SUM(BK211:BK228)</f>
        <v>0</v>
      </c>
    </row>
    <row r="211" s="2" customFormat="1" ht="21.75" customHeight="1">
      <c r="A211" s="35"/>
      <c r="B211" s="186"/>
      <c r="C211" s="187" t="s">
        <v>387</v>
      </c>
      <c r="D211" s="187" t="s">
        <v>129</v>
      </c>
      <c r="E211" s="188" t="s">
        <v>388</v>
      </c>
      <c r="F211" s="189" t="s">
        <v>389</v>
      </c>
      <c r="G211" s="190" t="s">
        <v>179</v>
      </c>
      <c r="H211" s="191">
        <v>14.4</v>
      </c>
      <c r="I211" s="192"/>
      <c r="J211" s="193">
        <f>ROUND(I211*H211,2)</f>
        <v>0</v>
      </c>
      <c r="K211" s="194"/>
      <c r="L211" s="36"/>
      <c r="M211" s="195" t="s">
        <v>1</v>
      </c>
      <c r="N211" s="196" t="s">
        <v>44</v>
      </c>
      <c r="O211" s="74"/>
      <c r="P211" s="197">
        <f>O211*H211</f>
        <v>0</v>
      </c>
      <c r="Q211" s="197">
        <v>0.00068999999999999997</v>
      </c>
      <c r="R211" s="197">
        <f>Q211*H211</f>
        <v>0.0099360000000000004</v>
      </c>
      <c r="S211" s="197">
        <v>0</v>
      </c>
      <c r="T211" s="19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201</v>
      </c>
      <c r="AT211" s="199" t="s">
        <v>129</v>
      </c>
      <c r="AU211" s="199" t="s">
        <v>88</v>
      </c>
      <c r="AY211" s="16" t="s">
        <v>127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6" t="s">
        <v>21</v>
      </c>
      <c r="BK211" s="200">
        <f>ROUND(I211*H211,2)</f>
        <v>0</v>
      </c>
      <c r="BL211" s="16" t="s">
        <v>201</v>
      </c>
      <c r="BM211" s="199" t="s">
        <v>663</v>
      </c>
    </row>
    <row r="212" s="13" customFormat="1">
      <c r="A212" s="13"/>
      <c r="B212" s="201"/>
      <c r="C212" s="13"/>
      <c r="D212" s="202" t="s">
        <v>135</v>
      </c>
      <c r="E212" s="13"/>
      <c r="F212" s="204" t="s">
        <v>391</v>
      </c>
      <c r="G212" s="13"/>
      <c r="H212" s="205">
        <v>14.4</v>
      </c>
      <c r="I212" s="206"/>
      <c r="J212" s="13"/>
      <c r="K212" s="13"/>
      <c r="L212" s="201"/>
      <c r="M212" s="207"/>
      <c r="N212" s="208"/>
      <c r="O212" s="208"/>
      <c r="P212" s="208"/>
      <c r="Q212" s="208"/>
      <c r="R212" s="208"/>
      <c r="S212" s="208"/>
      <c r="T212" s="20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3" t="s">
        <v>135</v>
      </c>
      <c r="AU212" s="203" t="s">
        <v>88</v>
      </c>
      <c r="AV212" s="13" t="s">
        <v>88</v>
      </c>
      <c r="AW212" s="13" t="s">
        <v>3</v>
      </c>
      <c r="AX212" s="13" t="s">
        <v>21</v>
      </c>
      <c r="AY212" s="203" t="s">
        <v>127</v>
      </c>
    </row>
    <row r="213" s="2" customFormat="1" ht="21.75" customHeight="1">
      <c r="A213" s="35"/>
      <c r="B213" s="186"/>
      <c r="C213" s="187" t="s">
        <v>392</v>
      </c>
      <c r="D213" s="187" t="s">
        <v>129</v>
      </c>
      <c r="E213" s="188" t="s">
        <v>393</v>
      </c>
      <c r="F213" s="189" t="s">
        <v>394</v>
      </c>
      <c r="G213" s="190" t="s">
        <v>209</v>
      </c>
      <c r="H213" s="191">
        <v>7</v>
      </c>
      <c r="I213" s="192"/>
      <c r="J213" s="193">
        <f>ROUND(I213*H213,2)</f>
        <v>0</v>
      </c>
      <c r="K213" s="194"/>
      <c r="L213" s="36"/>
      <c r="M213" s="195" t="s">
        <v>1</v>
      </c>
      <c r="N213" s="196" t="s">
        <v>44</v>
      </c>
      <c r="O213" s="74"/>
      <c r="P213" s="197">
        <f>O213*H213</f>
        <v>0</v>
      </c>
      <c r="Q213" s="197">
        <v>3.0000000000000001E-05</v>
      </c>
      <c r="R213" s="197">
        <f>Q213*H213</f>
        <v>0.00021000000000000001</v>
      </c>
      <c r="S213" s="197">
        <v>0</v>
      </c>
      <c r="T213" s="19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9" t="s">
        <v>201</v>
      </c>
      <c r="AT213" s="199" t="s">
        <v>129</v>
      </c>
      <c r="AU213" s="199" t="s">
        <v>88</v>
      </c>
      <c r="AY213" s="16" t="s">
        <v>127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6" t="s">
        <v>21</v>
      </c>
      <c r="BK213" s="200">
        <f>ROUND(I213*H213,2)</f>
        <v>0</v>
      </c>
      <c r="BL213" s="16" t="s">
        <v>201</v>
      </c>
      <c r="BM213" s="199" t="s">
        <v>664</v>
      </c>
    </row>
    <row r="214" s="2" customFormat="1" ht="16.5" customHeight="1">
      <c r="A214" s="35"/>
      <c r="B214" s="186"/>
      <c r="C214" s="187" t="s">
        <v>396</v>
      </c>
      <c r="D214" s="187" t="s">
        <v>129</v>
      </c>
      <c r="E214" s="188" t="s">
        <v>397</v>
      </c>
      <c r="F214" s="189" t="s">
        <v>398</v>
      </c>
      <c r="G214" s="190" t="s">
        <v>179</v>
      </c>
      <c r="H214" s="191">
        <v>14.4</v>
      </c>
      <c r="I214" s="192"/>
      <c r="J214" s="193">
        <f>ROUND(I214*H214,2)</f>
        <v>0</v>
      </c>
      <c r="K214" s="194"/>
      <c r="L214" s="36"/>
      <c r="M214" s="195" t="s">
        <v>1</v>
      </c>
      <c r="N214" s="196" t="s">
        <v>44</v>
      </c>
      <c r="O214" s="74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201</v>
      </c>
      <c r="AT214" s="199" t="s">
        <v>129</v>
      </c>
      <c r="AU214" s="199" t="s">
        <v>88</v>
      </c>
      <c r="AY214" s="16" t="s">
        <v>127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6" t="s">
        <v>21</v>
      </c>
      <c r="BK214" s="200">
        <f>ROUND(I214*H214,2)</f>
        <v>0</v>
      </c>
      <c r="BL214" s="16" t="s">
        <v>201</v>
      </c>
      <c r="BM214" s="199" t="s">
        <v>665</v>
      </c>
    </row>
    <row r="215" s="2" customFormat="1" ht="21.75" customHeight="1">
      <c r="A215" s="35"/>
      <c r="B215" s="186"/>
      <c r="C215" s="187" t="s">
        <v>400</v>
      </c>
      <c r="D215" s="187" t="s">
        <v>129</v>
      </c>
      <c r="E215" s="188" t="s">
        <v>401</v>
      </c>
      <c r="F215" s="189" t="s">
        <v>402</v>
      </c>
      <c r="G215" s="190" t="s">
        <v>179</v>
      </c>
      <c r="H215" s="191">
        <v>115.2</v>
      </c>
      <c r="I215" s="192"/>
      <c r="J215" s="193">
        <f>ROUND(I215*H215,2)</f>
        <v>0</v>
      </c>
      <c r="K215" s="194"/>
      <c r="L215" s="36"/>
      <c r="M215" s="195" t="s">
        <v>1</v>
      </c>
      <c r="N215" s="196" t="s">
        <v>44</v>
      </c>
      <c r="O215" s="74"/>
      <c r="P215" s="197">
        <f>O215*H215</f>
        <v>0</v>
      </c>
      <c r="Q215" s="197">
        <v>0.00018000000000000001</v>
      </c>
      <c r="R215" s="197">
        <f>Q215*H215</f>
        <v>0.020736000000000001</v>
      </c>
      <c r="S215" s="197">
        <v>0</v>
      </c>
      <c r="T215" s="19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201</v>
      </c>
      <c r="AT215" s="199" t="s">
        <v>129</v>
      </c>
      <c r="AU215" s="199" t="s">
        <v>88</v>
      </c>
      <c r="AY215" s="16" t="s">
        <v>127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6" t="s">
        <v>21</v>
      </c>
      <c r="BK215" s="200">
        <f>ROUND(I215*H215,2)</f>
        <v>0</v>
      </c>
      <c r="BL215" s="16" t="s">
        <v>201</v>
      </c>
      <c r="BM215" s="199" t="s">
        <v>666</v>
      </c>
    </row>
    <row r="216" s="13" customFormat="1">
      <c r="A216" s="13"/>
      <c r="B216" s="201"/>
      <c r="C216" s="13"/>
      <c r="D216" s="202" t="s">
        <v>135</v>
      </c>
      <c r="E216" s="13"/>
      <c r="F216" s="204" t="s">
        <v>667</v>
      </c>
      <c r="G216" s="13"/>
      <c r="H216" s="205">
        <v>115.2</v>
      </c>
      <c r="I216" s="206"/>
      <c r="J216" s="13"/>
      <c r="K216" s="13"/>
      <c r="L216" s="201"/>
      <c r="M216" s="207"/>
      <c r="N216" s="208"/>
      <c r="O216" s="208"/>
      <c r="P216" s="208"/>
      <c r="Q216" s="208"/>
      <c r="R216" s="208"/>
      <c r="S216" s="208"/>
      <c r="T216" s="20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03" t="s">
        <v>135</v>
      </c>
      <c r="AU216" s="203" t="s">
        <v>88</v>
      </c>
      <c r="AV216" s="13" t="s">
        <v>88</v>
      </c>
      <c r="AW216" s="13" t="s">
        <v>3</v>
      </c>
      <c r="AX216" s="13" t="s">
        <v>21</v>
      </c>
      <c r="AY216" s="203" t="s">
        <v>127</v>
      </c>
    </row>
    <row r="217" s="2" customFormat="1" ht="21.75" customHeight="1">
      <c r="A217" s="35"/>
      <c r="B217" s="186"/>
      <c r="C217" s="187" t="s">
        <v>405</v>
      </c>
      <c r="D217" s="187" t="s">
        <v>129</v>
      </c>
      <c r="E217" s="188" t="s">
        <v>406</v>
      </c>
      <c r="F217" s="189" t="s">
        <v>407</v>
      </c>
      <c r="G217" s="190" t="s">
        <v>179</v>
      </c>
      <c r="H217" s="191">
        <v>28.800000000000001</v>
      </c>
      <c r="I217" s="192"/>
      <c r="J217" s="193">
        <f>ROUND(I217*H217,2)</f>
        <v>0</v>
      </c>
      <c r="K217" s="194"/>
      <c r="L217" s="36"/>
      <c r="M217" s="195" t="s">
        <v>1</v>
      </c>
      <c r="N217" s="196" t="s">
        <v>44</v>
      </c>
      <c r="O217" s="74"/>
      <c r="P217" s="197">
        <f>O217*H217</f>
        <v>0</v>
      </c>
      <c r="Q217" s="197">
        <v>0.00019000000000000001</v>
      </c>
      <c r="R217" s="197">
        <f>Q217*H217</f>
        <v>0.0054720000000000003</v>
      </c>
      <c r="S217" s="197">
        <v>0</v>
      </c>
      <c r="T217" s="19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9" t="s">
        <v>201</v>
      </c>
      <c r="AT217" s="199" t="s">
        <v>129</v>
      </c>
      <c r="AU217" s="199" t="s">
        <v>88</v>
      </c>
      <c r="AY217" s="16" t="s">
        <v>127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6" t="s">
        <v>21</v>
      </c>
      <c r="BK217" s="200">
        <f>ROUND(I217*H217,2)</f>
        <v>0</v>
      </c>
      <c r="BL217" s="16" t="s">
        <v>201</v>
      </c>
      <c r="BM217" s="199" t="s">
        <v>668</v>
      </c>
    </row>
    <row r="218" s="13" customFormat="1">
      <c r="A218" s="13"/>
      <c r="B218" s="201"/>
      <c r="C218" s="13"/>
      <c r="D218" s="202" t="s">
        <v>135</v>
      </c>
      <c r="E218" s="13"/>
      <c r="F218" s="204" t="s">
        <v>409</v>
      </c>
      <c r="G218" s="13"/>
      <c r="H218" s="205">
        <v>28.800000000000001</v>
      </c>
      <c r="I218" s="206"/>
      <c r="J218" s="13"/>
      <c r="K218" s="13"/>
      <c r="L218" s="201"/>
      <c r="M218" s="207"/>
      <c r="N218" s="208"/>
      <c r="O218" s="208"/>
      <c r="P218" s="208"/>
      <c r="Q218" s="208"/>
      <c r="R218" s="208"/>
      <c r="S218" s="208"/>
      <c r="T218" s="20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03" t="s">
        <v>135</v>
      </c>
      <c r="AU218" s="203" t="s">
        <v>88</v>
      </c>
      <c r="AV218" s="13" t="s">
        <v>88</v>
      </c>
      <c r="AW218" s="13" t="s">
        <v>3</v>
      </c>
      <c r="AX218" s="13" t="s">
        <v>21</v>
      </c>
      <c r="AY218" s="203" t="s">
        <v>127</v>
      </c>
    </row>
    <row r="219" s="2" customFormat="1" ht="21.75" customHeight="1">
      <c r="A219" s="35"/>
      <c r="B219" s="186"/>
      <c r="C219" s="187" t="s">
        <v>410</v>
      </c>
      <c r="D219" s="187" t="s">
        <v>129</v>
      </c>
      <c r="E219" s="188" t="s">
        <v>411</v>
      </c>
      <c r="F219" s="189" t="s">
        <v>412</v>
      </c>
      <c r="G219" s="190" t="s">
        <v>179</v>
      </c>
      <c r="H219" s="191">
        <v>57.600000000000001</v>
      </c>
      <c r="I219" s="192"/>
      <c r="J219" s="193">
        <f>ROUND(I219*H219,2)</f>
        <v>0</v>
      </c>
      <c r="K219" s="194"/>
      <c r="L219" s="36"/>
      <c r="M219" s="195" t="s">
        <v>1</v>
      </c>
      <c r="N219" s="196" t="s">
        <v>44</v>
      </c>
      <c r="O219" s="74"/>
      <c r="P219" s="197">
        <f>O219*H219</f>
        <v>0</v>
      </c>
      <c r="Q219" s="197">
        <v>0.00033</v>
      </c>
      <c r="R219" s="197">
        <f>Q219*H219</f>
        <v>0.019008000000000001</v>
      </c>
      <c r="S219" s="197">
        <v>0</v>
      </c>
      <c r="T219" s="19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9" t="s">
        <v>201</v>
      </c>
      <c r="AT219" s="199" t="s">
        <v>129</v>
      </c>
      <c r="AU219" s="199" t="s">
        <v>88</v>
      </c>
      <c r="AY219" s="16" t="s">
        <v>127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6" t="s">
        <v>21</v>
      </c>
      <c r="BK219" s="200">
        <f>ROUND(I219*H219,2)</f>
        <v>0</v>
      </c>
      <c r="BL219" s="16" t="s">
        <v>201</v>
      </c>
      <c r="BM219" s="199" t="s">
        <v>669</v>
      </c>
    </row>
    <row r="220" s="13" customFormat="1">
      <c r="A220" s="13"/>
      <c r="B220" s="201"/>
      <c r="C220" s="13"/>
      <c r="D220" s="202" t="s">
        <v>135</v>
      </c>
      <c r="E220" s="13"/>
      <c r="F220" s="204" t="s">
        <v>670</v>
      </c>
      <c r="G220" s="13"/>
      <c r="H220" s="205">
        <v>57.600000000000001</v>
      </c>
      <c r="I220" s="206"/>
      <c r="J220" s="13"/>
      <c r="K220" s="13"/>
      <c r="L220" s="201"/>
      <c r="M220" s="207"/>
      <c r="N220" s="208"/>
      <c r="O220" s="208"/>
      <c r="P220" s="208"/>
      <c r="Q220" s="208"/>
      <c r="R220" s="208"/>
      <c r="S220" s="208"/>
      <c r="T220" s="20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03" t="s">
        <v>135</v>
      </c>
      <c r="AU220" s="203" t="s">
        <v>88</v>
      </c>
      <c r="AV220" s="13" t="s">
        <v>88</v>
      </c>
      <c r="AW220" s="13" t="s">
        <v>3</v>
      </c>
      <c r="AX220" s="13" t="s">
        <v>21</v>
      </c>
      <c r="AY220" s="203" t="s">
        <v>127</v>
      </c>
    </row>
    <row r="221" s="2" customFormat="1" ht="21.75" customHeight="1">
      <c r="A221" s="35"/>
      <c r="B221" s="186"/>
      <c r="C221" s="187" t="s">
        <v>415</v>
      </c>
      <c r="D221" s="187" t="s">
        <v>129</v>
      </c>
      <c r="E221" s="188" t="s">
        <v>416</v>
      </c>
      <c r="F221" s="189" t="s">
        <v>417</v>
      </c>
      <c r="G221" s="190" t="s">
        <v>179</v>
      </c>
      <c r="H221" s="191">
        <v>7.2000000000000002</v>
      </c>
      <c r="I221" s="192"/>
      <c r="J221" s="193">
        <f>ROUND(I221*H221,2)</f>
        <v>0</v>
      </c>
      <c r="K221" s="194"/>
      <c r="L221" s="36"/>
      <c r="M221" s="195" t="s">
        <v>1</v>
      </c>
      <c r="N221" s="196" t="s">
        <v>44</v>
      </c>
      <c r="O221" s="74"/>
      <c r="P221" s="197">
        <f>O221*H221</f>
        <v>0</v>
      </c>
      <c r="Q221" s="197">
        <v>0.00052999999999999998</v>
      </c>
      <c r="R221" s="197">
        <f>Q221*H221</f>
        <v>0.0038159999999999999</v>
      </c>
      <c r="S221" s="197">
        <v>0</v>
      </c>
      <c r="T221" s="19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9" t="s">
        <v>201</v>
      </c>
      <c r="AT221" s="199" t="s">
        <v>129</v>
      </c>
      <c r="AU221" s="199" t="s">
        <v>88</v>
      </c>
      <c r="AY221" s="16" t="s">
        <v>127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6" t="s">
        <v>21</v>
      </c>
      <c r="BK221" s="200">
        <f>ROUND(I221*H221,2)</f>
        <v>0</v>
      </c>
      <c r="BL221" s="16" t="s">
        <v>201</v>
      </c>
      <c r="BM221" s="199" t="s">
        <v>671</v>
      </c>
    </row>
    <row r="222" s="13" customFormat="1">
      <c r="A222" s="13"/>
      <c r="B222" s="201"/>
      <c r="C222" s="13"/>
      <c r="D222" s="202" t="s">
        <v>135</v>
      </c>
      <c r="E222" s="13"/>
      <c r="F222" s="204" t="s">
        <v>419</v>
      </c>
      <c r="G222" s="13"/>
      <c r="H222" s="205">
        <v>7.2000000000000002</v>
      </c>
      <c r="I222" s="206"/>
      <c r="J222" s="13"/>
      <c r="K222" s="13"/>
      <c r="L222" s="201"/>
      <c r="M222" s="207"/>
      <c r="N222" s="208"/>
      <c r="O222" s="208"/>
      <c r="P222" s="208"/>
      <c r="Q222" s="208"/>
      <c r="R222" s="208"/>
      <c r="S222" s="208"/>
      <c r="T222" s="20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3" t="s">
        <v>135</v>
      </c>
      <c r="AU222" s="203" t="s">
        <v>88</v>
      </c>
      <c r="AV222" s="13" t="s">
        <v>88</v>
      </c>
      <c r="AW222" s="13" t="s">
        <v>3</v>
      </c>
      <c r="AX222" s="13" t="s">
        <v>21</v>
      </c>
      <c r="AY222" s="203" t="s">
        <v>127</v>
      </c>
    </row>
    <row r="223" s="2" customFormat="1" ht="16.5" customHeight="1">
      <c r="A223" s="35"/>
      <c r="B223" s="186"/>
      <c r="C223" s="187" t="s">
        <v>420</v>
      </c>
      <c r="D223" s="187" t="s">
        <v>129</v>
      </c>
      <c r="E223" s="188" t="s">
        <v>421</v>
      </c>
      <c r="F223" s="189" t="s">
        <v>422</v>
      </c>
      <c r="G223" s="190" t="s">
        <v>179</v>
      </c>
      <c r="H223" s="191">
        <v>208.80000000000001</v>
      </c>
      <c r="I223" s="192"/>
      <c r="J223" s="193">
        <f>ROUND(I223*H223,2)</f>
        <v>0</v>
      </c>
      <c r="K223" s="194"/>
      <c r="L223" s="36"/>
      <c r="M223" s="195" t="s">
        <v>1</v>
      </c>
      <c r="N223" s="196" t="s">
        <v>44</v>
      </c>
      <c r="O223" s="74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201</v>
      </c>
      <c r="AT223" s="199" t="s">
        <v>129</v>
      </c>
      <c r="AU223" s="199" t="s">
        <v>88</v>
      </c>
      <c r="AY223" s="16" t="s">
        <v>127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6" t="s">
        <v>21</v>
      </c>
      <c r="BK223" s="200">
        <f>ROUND(I223*H223,2)</f>
        <v>0</v>
      </c>
      <c r="BL223" s="16" t="s">
        <v>201</v>
      </c>
      <c r="BM223" s="199" t="s">
        <v>672</v>
      </c>
    </row>
    <row r="224" s="13" customFormat="1">
      <c r="A224" s="13"/>
      <c r="B224" s="201"/>
      <c r="C224" s="13"/>
      <c r="D224" s="202" t="s">
        <v>135</v>
      </c>
      <c r="E224" s="203" t="s">
        <v>1</v>
      </c>
      <c r="F224" s="204" t="s">
        <v>673</v>
      </c>
      <c r="G224" s="13"/>
      <c r="H224" s="205">
        <v>208.80000000000001</v>
      </c>
      <c r="I224" s="206"/>
      <c r="J224" s="13"/>
      <c r="K224" s="13"/>
      <c r="L224" s="201"/>
      <c r="M224" s="207"/>
      <c r="N224" s="208"/>
      <c r="O224" s="208"/>
      <c r="P224" s="208"/>
      <c r="Q224" s="208"/>
      <c r="R224" s="208"/>
      <c r="S224" s="208"/>
      <c r="T224" s="20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3" t="s">
        <v>135</v>
      </c>
      <c r="AU224" s="203" t="s">
        <v>88</v>
      </c>
      <c r="AV224" s="13" t="s">
        <v>88</v>
      </c>
      <c r="AW224" s="13" t="s">
        <v>36</v>
      </c>
      <c r="AX224" s="13" t="s">
        <v>21</v>
      </c>
      <c r="AY224" s="203" t="s">
        <v>127</v>
      </c>
    </row>
    <row r="225" s="2" customFormat="1" ht="21.75" customHeight="1">
      <c r="A225" s="35"/>
      <c r="B225" s="186"/>
      <c r="C225" s="187" t="s">
        <v>425</v>
      </c>
      <c r="D225" s="187" t="s">
        <v>129</v>
      </c>
      <c r="E225" s="188" t="s">
        <v>426</v>
      </c>
      <c r="F225" s="189" t="s">
        <v>427</v>
      </c>
      <c r="G225" s="190" t="s">
        <v>428</v>
      </c>
      <c r="H225" s="191">
        <v>24</v>
      </c>
      <c r="I225" s="192"/>
      <c r="J225" s="193">
        <f>ROUND(I225*H225,2)</f>
        <v>0</v>
      </c>
      <c r="K225" s="194"/>
      <c r="L225" s="36"/>
      <c r="M225" s="195" t="s">
        <v>1</v>
      </c>
      <c r="N225" s="196" t="s">
        <v>44</v>
      </c>
      <c r="O225" s="74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9" t="s">
        <v>201</v>
      </c>
      <c r="AT225" s="199" t="s">
        <v>129</v>
      </c>
      <c r="AU225" s="199" t="s">
        <v>88</v>
      </c>
      <c r="AY225" s="16" t="s">
        <v>127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6" t="s">
        <v>21</v>
      </c>
      <c r="BK225" s="200">
        <f>ROUND(I225*H225,2)</f>
        <v>0</v>
      </c>
      <c r="BL225" s="16" t="s">
        <v>201</v>
      </c>
      <c r="BM225" s="199" t="s">
        <v>674</v>
      </c>
    </row>
    <row r="226" s="2" customFormat="1" ht="16.5" customHeight="1">
      <c r="A226" s="35"/>
      <c r="B226" s="186"/>
      <c r="C226" s="187" t="s">
        <v>430</v>
      </c>
      <c r="D226" s="187" t="s">
        <v>129</v>
      </c>
      <c r="E226" s="188" t="s">
        <v>431</v>
      </c>
      <c r="F226" s="189" t="s">
        <v>432</v>
      </c>
      <c r="G226" s="190" t="s">
        <v>428</v>
      </c>
      <c r="H226" s="191">
        <v>32</v>
      </c>
      <c r="I226" s="192"/>
      <c r="J226" s="193">
        <f>ROUND(I226*H226,2)</f>
        <v>0</v>
      </c>
      <c r="K226" s="194"/>
      <c r="L226" s="36"/>
      <c r="M226" s="195" t="s">
        <v>1</v>
      </c>
      <c r="N226" s="196" t="s">
        <v>44</v>
      </c>
      <c r="O226" s="74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99" t="s">
        <v>201</v>
      </c>
      <c r="AT226" s="199" t="s">
        <v>129</v>
      </c>
      <c r="AU226" s="199" t="s">
        <v>88</v>
      </c>
      <c r="AY226" s="16" t="s">
        <v>127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6" t="s">
        <v>21</v>
      </c>
      <c r="BK226" s="200">
        <f>ROUND(I226*H226,2)</f>
        <v>0</v>
      </c>
      <c r="BL226" s="16" t="s">
        <v>201</v>
      </c>
      <c r="BM226" s="199" t="s">
        <v>675</v>
      </c>
    </row>
    <row r="227" s="2" customFormat="1" ht="16.5" customHeight="1">
      <c r="A227" s="35"/>
      <c r="B227" s="186"/>
      <c r="C227" s="187" t="s">
        <v>434</v>
      </c>
      <c r="D227" s="187" t="s">
        <v>129</v>
      </c>
      <c r="E227" s="188" t="s">
        <v>435</v>
      </c>
      <c r="F227" s="189" t="s">
        <v>436</v>
      </c>
      <c r="G227" s="190" t="s">
        <v>209</v>
      </c>
      <c r="H227" s="191">
        <v>2</v>
      </c>
      <c r="I227" s="192"/>
      <c r="J227" s="193">
        <f>ROUND(I227*H227,2)</f>
        <v>0</v>
      </c>
      <c r="K227" s="194"/>
      <c r="L227" s="36"/>
      <c r="M227" s="195" t="s">
        <v>1</v>
      </c>
      <c r="N227" s="196" t="s">
        <v>44</v>
      </c>
      <c r="O227" s="74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9" t="s">
        <v>201</v>
      </c>
      <c r="AT227" s="199" t="s">
        <v>129</v>
      </c>
      <c r="AU227" s="199" t="s">
        <v>88</v>
      </c>
      <c r="AY227" s="16" t="s">
        <v>127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6" t="s">
        <v>21</v>
      </c>
      <c r="BK227" s="200">
        <f>ROUND(I227*H227,2)</f>
        <v>0</v>
      </c>
      <c r="BL227" s="16" t="s">
        <v>201</v>
      </c>
      <c r="BM227" s="199" t="s">
        <v>676</v>
      </c>
    </row>
    <row r="228" s="2" customFormat="1" ht="16.5" customHeight="1">
      <c r="A228" s="35"/>
      <c r="B228" s="186"/>
      <c r="C228" s="187" t="s">
        <v>438</v>
      </c>
      <c r="D228" s="187" t="s">
        <v>129</v>
      </c>
      <c r="E228" s="188" t="s">
        <v>439</v>
      </c>
      <c r="F228" s="189" t="s">
        <v>440</v>
      </c>
      <c r="G228" s="190" t="s">
        <v>209</v>
      </c>
      <c r="H228" s="191">
        <v>32</v>
      </c>
      <c r="I228" s="192"/>
      <c r="J228" s="193">
        <f>ROUND(I228*H228,2)</f>
        <v>0</v>
      </c>
      <c r="K228" s="194"/>
      <c r="L228" s="36"/>
      <c r="M228" s="195" t="s">
        <v>1</v>
      </c>
      <c r="N228" s="196" t="s">
        <v>44</v>
      </c>
      <c r="O228" s="74"/>
      <c r="P228" s="197">
        <f>O228*H228</f>
        <v>0</v>
      </c>
      <c r="Q228" s="197">
        <v>0</v>
      </c>
      <c r="R228" s="197">
        <f>Q228*H228</f>
        <v>0</v>
      </c>
      <c r="S228" s="197">
        <v>0</v>
      </c>
      <c r="T228" s="19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9" t="s">
        <v>201</v>
      </c>
      <c r="AT228" s="199" t="s">
        <v>129</v>
      </c>
      <c r="AU228" s="199" t="s">
        <v>88</v>
      </c>
      <c r="AY228" s="16" t="s">
        <v>127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6" t="s">
        <v>21</v>
      </c>
      <c r="BK228" s="200">
        <f>ROUND(I228*H228,2)</f>
        <v>0</v>
      </c>
      <c r="BL228" s="16" t="s">
        <v>201</v>
      </c>
      <c r="BM228" s="199" t="s">
        <v>677</v>
      </c>
    </row>
    <row r="229" s="12" customFormat="1" ht="22.8" customHeight="1">
      <c r="A229" s="12"/>
      <c r="B229" s="173"/>
      <c r="C229" s="12"/>
      <c r="D229" s="174" t="s">
        <v>78</v>
      </c>
      <c r="E229" s="184" t="s">
        <v>442</v>
      </c>
      <c r="F229" s="184" t="s">
        <v>443</v>
      </c>
      <c r="G229" s="12"/>
      <c r="H229" s="12"/>
      <c r="I229" s="176"/>
      <c r="J229" s="185">
        <f>BK229</f>
        <v>0</v>
      </c>
      <c r="K229" s="12"/>
      <c r="L229" s="173"/>
      <c r="M229" s="178"/>
      <c r="N229" s="179"/>
      <c r="O229" s="179"/>
      <c r="P229" s="180">
        <f>SUM(P230:P240)</f>
        <v>0</v>
      </c>
      <c r="Q229" s="179"/>
      <c r="R229" s="180">
        <f>SUM(R230:R240)</f>
        <v>0.022070000000000003</v>
      </c>
      <c r="S229" s="179"/>
      <c r="T229" s="181">
        <f>SUM(T230:T240)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74" t="s">
        <v>88</v>
      </c>
      <c r="AT229" s="182" t="s">
        <v>78</v>
      </c>
      <c r="AU229" s="182" t="s">
        <v>21</v>
      </c>
      <c r="AY229" s="174" t="s">
        <v>127</v>
      </c>
      <c r="BK229" s="183">
        <f>SUM(BK230:BK240)</f>
        <v>0</v>
      </c>
    </row>
    <row r="230" s="2" customFormat="1" ht="21.75" customHeight="1">
      <c r="A230" s="35"/>
      <c r="B230" s="186"/>
      <c r="C230" s="187" t="s">
        <v>444</v>
      </c>
      <c r="D230" s="187" t="s">
        <v>129</v>
      </c>
      <c r="E230" s="188" t="s">
        <v>445</v>
      </c>
      <c r="F230" s="189" t="s">
        <v>446</v>
      </c>
      <c r="G230" s="190" t="s">
        <v>209</v>
      </c>
      <c r="H230" s="191">
        <v>2</v>
      </c>
      <c r="I230" s="192"/>
      <c r="J230" s="193">
        <f>ROUND(I230*H230,2)</f>
        <v>0</v>
      </c>
      <c r="K230" s="194"/>
      <c r="L230" s="36"/>
      <c r="M230" s="195" t="s">
        <v>1</v>
      </c>
      <c r="N230" s="196" t="s">
        <v>44</v>
      </c>
      <c r="O230" s="74"/>
      <c r="P230" s="197">
        <f>O230*H230</f>
        <v>0</v>
      </c>
      <c r="Q230" s="197">
        <v>0.00024000000000000001</v>
      </c>
      <c r="R230" s="197">
        <f>Q230*H230</f>
        <v>0.00048000000000000001</v>
      </c>
      <c r="S230" s="197">
        <v>0</v>
      </c>
      <c r="T230" s="19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99" t="s">
        <v>201</v>
      </c>
      <c r="AT230" s="199" t="s">
        <v>129</v>
      </c>
      <c r="AU230" s="199" t="s">
        <v>88</v>
      </c>
      <c r="AY230" s="16" t="s">
        <v>127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6" t="s">
        <v>21</v>
      </c>
      <c r="BK230" s="200">
        <f>ROUND(I230*H230,2)</f>
        <v>0</v>
      </c>
      <c r="BL230" s="16" t="s">
        <v>201</v>
      </c>
      <c r="BM230" s="199" t="s">
        <v>678</v>
      </c>
    </row>
    <row r="231" s="2" customFormat="1" ht="21.75" customHeight="1">
      <c r="A231" s="35"/>
      <c r="B231" s="186"/>
      <c r="C231" s="187" t="s">
        <v>448</v>
      </c>
      <c r="D231" s="187" t="s">
        <v>129</v>
      </c>
      <c r="E231" s="188" t="s">
        <v>449</v>
      </c>
      <c r="F231" s="189" t="s">
        <v>450</v>
      </c>
      <c r="G231" s="190" t="s">
        <v>209</v>
      </c>
      <c r="H231" s="191">
        <v>5</v>
      </c>
      <c r="I231" s="192"/>
      <c r="J231" s="193">
        <f>ROUND(I231*H231,2)</f>
        <v>0</v>
      </c>
      <c r="K231" s="194"/>
      <c r="L231" s="36"/>
      <c r="M231" s="195" t="s">
        <v>1</v>
      </c>
      <c r="N231" s="196" t="s">
        <v>44</v>
      </c>
      <c r="O231" s="74"/>
      <c r="P231" s="197">
        <f>O231*H231</f>
        <v>0</v>
      </c>
      <c r="Q231" s="197">
        <v>0.00022000000000000001</v>
      </c>
      <c r="R231" s="197">
        <f>Q231*H231</f>
        <v>0.0011000000000000001</v>
      </c>
      <c r="S231" s="197">
        <v>0</v>
      </c>
      <c r="T231" s="19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9" t="s">
        <v>201</v>
      </c>
      <c r="AT231" s="199" t="s">
        <v>129</v>
      </c>
      <c r="AU231" s="199" t="s">
        <v>88</v>
      </c>
      <c r="AY231" s="16" t="s">
        <v>127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6" t="s">
        <v>21</v>
      </c>
      <c r="BK231" s="200">
        <f>ROUND(I231*H231,2)</f>
        <v>0</v>
      </c>
      <c r="BL231" s="16" t="s">
        <v>201</v>
      </c>
      <c r="BM231" s="199" t="s">
        <v>679</v>
      </c>
    </row>
    <row r="232" s="2" customFormat="1" ht="21.75" customHeight="1">
      <c r="A232" s="35"/>
      <c r="B232" s="186"/>
      <c r="C232" s="187" t="s">
        <v>452</v>
      </c>
      <c r="D232" s="187" t="s">
        <v>129</v>
      </c>
      <c r="E232" s="188" t="s">
        <v>453</v>
      </c>
      <c r="F232" s="189" t="s">
        <v>454</v>
      </c>
      <c r="G232" s="190" t="s">
        <v>209</v>
      </c>
      <c r="H232" s="191">
        <v>1</v>
      </c>
      <c r="I232" s="192"/>
      <c r="J232" s="193">
        <f>ROUND(I232*H232,2)</f>
        <v>0</v>
      </c>
      <c r="K232" s="194"/>
      <c r="L232" s="36"/>
      <c r="M232" s="195" t="s">
        <v>1</v>
      </c>
      <c r="N232" s="196" t="s">
        <v>44</v>
      </c>
      <c r="O232" s="74"/>
      <c r="P232" s="197">
        <f>O232*H232</f>
        <v>0</v>
      </c>
      <c r="Q232" s="197">
        <v>0.00033</v>
      </c>
      <c r="R232" s="197">
        <f>Q232*H232</f>
        <v>0.00033</v>
      </c>
      <c r="S232" s="197">
        <v>0</v>
      </c>
      <c r="T232" s="19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9" t="s">
        <v>201</v>
      </c>
      <c r="AT232" s="199" t="s">
        <v>129</v>
      </c>
      <c r="AU232" s="199" t="s">
        <v>88</v>
      </c>
      <c r="AY232" s="16" t="s">
        <v>127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6" t="s">
        <v>21</v>
      </c>
      <c r="BK232" s="200">
        <f>ROUND(I232*H232,2)</f>
        <v>0</v>
      </c>
      <c r="BL232" s="16" t="s">
        <v>201</v>
      </c>
      <c r="BM232" s="199" t="s">
        <v>680</v>
      </c>
    </row>
    <row r="233" s="2" customFormat="1" ht="21.75" customHeight="1">
      <c r="A233" s="35"/>
      <c r="B233" s="186"/>
      <c r="C233" s="187" t="s">
        <v>456</v>
      </c>
      <c r="D233" s="187" t="s">
        <v>129</v>
      </c>
      <c r="E233" s="188" t="s">
        <v>457</v>
      </c>
      <c r="F233" s="189" t="s">
        <v>458</v>
      </c>
      <c r="G233" s="190" t="s">
        <v>209</v>
      </c>
      <c r="H233" s="191">
        <v>7</v>
      </c>
      <c r="I233" s="192"/>
      <c r="J233" s="193">
        <f>ROUND(I233*H233,2)</f>
        <v>0</v>
      </c>
      <c r="K233" s="194"/>
      <c r="L233" s="36"/>
      <c r="M233" s="195" t="s">
        <v>1</v>
      </c>
      <c r="N233" s="196" t="s">
        <v>44</v>
      </c>
      <c r="O233" s="74"/>
      <c r="P233" s="197">
        <f>O233*H233</f>
        <v>0</v>
      </c>
      <c r="Q233" s="197">
        <v>0.00035</v>
      </c>
      <c r="R233" s="197">
        <f>Q233*H233</f>
        <v>0.0024499999999999999</v>
      </c>
      <c r="S233" s="197">
        <v>0</v>
      </c>
      <c r="T233" s="19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9" t="s">
        <v>201</v>
      </c>
      <c r="AT233" s="199" t="s">
        <v>129</v>
      </c>
      <c r="AU233" s="199" t="s">
        <v>88</v>
      </c>
      <c r="AY233" s="16" t="s">
        <v>127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6" t="s">
        <v>21</v>
      </c>
      <c r="BK233" s="200">
        <f>ROUND(I233*H233,2)</f>
        <v>0</v>
      </c>
      <c r="BL233" s="16" t="s">
        <v>201</v>
      </c>
      <c r="BM233" s="199" t="s">
        <v>681</v>
      </c>
    </row>
    <row r="234" s="2" customFormat="1" ht="33" customHeight="1">
      <c r="A234" s="35"/>
      <c r="B234" s="186"/>
      <c r="C234" s="210" t="s">
        <v>460</v>
      </c>
      <c r="D234" s="210" t="s">
        <v>176</v>
      </c>
      <c r="E234" s="211" t="s">
        <v>461</v>
      </c>
      <c r="F234" s="212" t="s">
        <v>462</v>
      </c>
      <c r="G234" s="213" t="s">
        <v>209</v>
      </c>
      <c r="H234" s="214">
        <v>12</v>
      </c>
      <c r="I234" s="215"/>
      <c r="J234" s="216">
        <f>ROUND(I234*H234,2)</f>
        <v>0</v>
      </c>
      <c r="K234" s="217"/>
      <c r="L234" s="218"/>
      <c r="M234" s="219" t="s">
        <v>1</v>
      </c>
      <c r="N234" s="220" t="s">
        <v>44</v>
      </c>
      <c r="O234" s="74"/>
      <c r="P234" s="197">
        <f>O234*H234</f>
        <v>0</v>
      </c>
      <c r="Q234" s="197">
        <v>0.00023000000000000001</v>
      </c>
      <c r="R234" s="197">
        <f>Q234*H234</f>
        <v>0.0027600000000000003</v>
      </c>
      <c r="S234" s="197">
        <v>0</v>
      </c>
      <c r="T234" s="19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9" t="s">
        <v>229</v>
      </c>
      <c r="AT234" s="199" t="s">
        <v>176</v>
      </c>
      <c r="AU234" s="199" t="s">
        <v>88</v>
      </c>
      <c r="AY234" s="16" t="s">
        <v>127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6" t="s">
        <v>21</v>
      </c>
      <c r="BK234" s="200">
        <f>ROUND(I234*H234,2)</f>
        <v>0</v>
      </c>
      <c r="BL234" s="16" t="s">
        <v>201</v>
      </c>
      <c r="BM234" s="199" t="s">
        <v>682</v>
      </c>
    </row>
    <row r="235" s="2" customFormat="1" ht="21.75" customHeight="1">
      <c r="A235" s="35"/>
      <c r="B235" s="186"/>
      <c r="C235" s="210" t="s">
        <v>464</v>
      </c>
      <c r="D235" s="210" t="s">
        <v>176</v>
      </c>
      <c r="E235" s="211" t="s">
        <v>465</v>
      </c>
      <c r="F235" s="212" t="s">
        <v>466</v>
      </c>
      <c r="G235" s="213" t="s">
        <v>209</v>
      </c>
      <c r="H235" s="214">
        <v>38</v>
      </c>
      <c r="I235" s="215"/>
      <c r="J235" s="216">
        <f>ROUND(I235*H235,2)</f>
        <v>0</v>
      </c>
      <c r="K235" s="217"/>
      <c r="L235" s="218"/>
      <c r="M235" s="219" t="s">
        <v>1</v>
      </c>
      <c r="N235" s="220" t="s">
        <v>44</v>
      </c>
      <c r="O235" s="74"/>
      <c r="P235" s="197">
        <f>O235*H235</f>
        <v>0</v>
      </c>
      <c r="Q235" s="197">
        <v>0.00023000000000000001</v>
      </c>
      <c r="R235" s="197">
        <f>Q235*H235</f>
        <v>0.0087399999999999995</v>
      </c>
      <c r="S235" s="197">
        <v>0</v>
      </c>
      <c r="T235" s="19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99" t="s">
        <v>229</v>
      </c>
      <c r="AT235" s="199" t="s">
        <v>176</v>
      </c>
      <c r="AU235" s="199" t="s">
        <v>88</v>
      </c>
      <c r="AY235" s="16" t="s">
        <v>127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6" t="s">
        <v>21</v>
      </c>
      <c r="BK235" s="200">
        <f>ROUND(I235*H235,2)</f>
        <v>0</v>
      </c>
      <c r="BL235" s="16" t="s">
        <v>201</v>
      </c>
      <c r="BM235" s="199" t="s">
        <v>683</v>
      </c>
    </row>
    <row r="236" s="2" customFormat="1" ht="21.75" customHeight="1">
      <c r="A236" s="35"/>
      <c r="B236" s="186"/>
      <c r="C236" s="210" t="s">
        <v>468</v>
      </c>
      <c r="D236" s="210" t="s">
        <v>176</v>
      </c>
      <c r="E236" s="211" t="s">
        <v>469</v>
      </c>
      <c r="F236" s="212" t="s">
        <v>470</v>
      </c>
      <c r="G236" s="213" t="s">
        <v>209</v>
      </c>
      <c r="H236" s="214">
        <v>16</v>
      </c>
      <c r="I236" s="215"/>
      <c r="J236" s="216">
        <f>ROUND(I236*H236,2)</f>
        <v>0</v>
      </c>
      <c r="K236" s="217"/>
      <c r="L236" s="218"/>
      <c r="M236" s="219" t="s">
        <v>1</v>
      </c>
      <c r="N236" s="220" t="s">
        <v>44</v>
      </c>
      <c r="O236" s="74"/>
      <c r="P236" s="197">
        <f>O236*H236</f>
        <v>0</v>
      </c>
      <c r="Q236" s="197">
        <v>0.00023000000000000001</v>
      </c>
      <c r="R236" s="197">
        <f>Q236*H236</f>
        <v>0.0036800000000000001</v>
      </c>
      <c r="S236" s="197">
        <v>0</v>
      </c>
      <c r="T236" s="19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9" t="s">
        <v>229</v>
      </c>
      <c r="AT236" s="199" t="s">
        <v>176</v>
      </c>
      <c r="AU236" s="199" t="s">
        <v>88</v>
      </c>
      <c r="AY236" s="16" t="s">
        <v>127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6" t="s">
        <v>21</v>
      </c>
      <c r="BK236" s="200">
        <f>ROUND(I236*H236,2)</f>
        <v>0</v>
      </c>
      <c r="BL236" s="16" t="s">
        <v>201</v>
      </c>
      <c r="BM236" s="199" t="s">
        <v>684</v>
      </c>
    </row>
    <row r="237" s="2" customFormat="1" ht="33" customHeight="1">
      <c r="A237" s="35"/>
      <c r="B237" s="186"/>
      <c r="C237" s="210" t="s">
        <v>472</v>
      </c>
      <c r="D237" s="210" t="s">
        <v>176</v>
      </c>
      <c r="E237" s="211" t="s">
        <v>473</v>
      </c>
      <c r="F237" s="212" t="s">
        <v>474</v>
      </c>
      <c r="G237" s="213" t="s">
        <v>209</v>
      </c>
      <c r="H237" s="214">
        <v>4</v>
      </c>
      <c r="I237" s="215"/>
      <c r="J237" s="216">
        <f>ROUND(I237*H237,2)</f>
        <v>0</v>
      </c>
      <c r="K237" s="217"/>
      <c r="L237" s="218"/>
      <c r="M237" s="219" t="s">
        <v>1</v>
      </c>
      <c r="N237" s="220" t="s">
        <v>44</v>
      </c>
      <c r="O237" s="74"/>
      <c r="P237" s="197">
        <f>O237*H237</f>
        <v>0</v>
      </c>
      <c r="Q237" s="197">
        <v>0.00023000000000000001</v>
      </c>
      <c r="R237" s="197">
        <f>Q237*H237</f>
        <v>0.00092000000000000003</v>
      </c>
      <c r="S237" s="197">
        <v>0</v>
      </c>
      <c r="T237" s="19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9" t="s">
        <v>229</v>
      </c>
      <c r="AT237" s="199" t="s">
        <v>176</v>
      </c>
      <c r="AU237" s="199" t="s">
        <v>88</v>
      </c>
      <c r="AY237" s="16" t="s">
        <v>127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6" t="s">
        <v>21</v>
      </c>
      <c r="BK237" s="200">
        <f>ROUND(I237*H237,2)</f>
        <v>0</v>
      </c>
      <c r="BL237" s="16" t="s">
        <v>201</v>
      </c>
      <c r="BM237" s="199" t="s">
        <v>685</v>
      </c>
    </row>
    <row r="238" s="2" customFormat="1" ht="33" customHeight="1">
      <c r="A238" s="35"/>
      <c r="B238" s="186"/>
      <c r="C238" s="210" t="s">
        <v>476</v>
      </c>
      <c r="D238" s="210" t="s">
        <v>176</v>
      </c>
      <c r="E238" s="211" t="s">
        <v>477</v>
      </c>
      <c r="F238" s="212" t="s">
        <v>478</v>
      </c>
      <c r="G238" s="213" t="s">
        <v>209</v>
      </c>
      <c r="H238" s="214">
        <v>4</v>
      </c>
      <c r="I238" s="215"/>
      <c r="J238" s="216">
        <f>ROUND(I238*H238,2)</f>
        <v>0</v>
      </c>
      <c r="K238" s="217"/>
      <c r="L238" s="218"/>
      <c r="M238" s="219" t="s">
        <v>1</v>
      </c>
      <c r="N238" s="220" t="s">
        <v>44</v>
      </c>
      <c r="O238" s="74"/>
      <c r="P238" s="197">
        <f>O238*H238</f>
        <v>0</v>
      </c>
      <c r="Q238" s="197">
        <v>0.00023000000000000001</v>
      </c>
      <c r="R238" s="197">
        <f>Q238*H238</f>
        <v>0.00092000000000000003</v>
      </c>
      <c r="S238" s="197">
        <v>0</v>
      </c>
      <c r="T238" s="19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9" t="s">
        <v>229</v>
      </c>
      <c r="AT238" s="199" t="s">
        <v>176</v>
      </c>
      <c r="AU238" s="199" t="s">
        <v>88</v>
      </c>
      <c r="AY238" s="16" t="s">
        <v>127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6" t="s">
        <v>21</v>
      </c>
      <c r="BK238" s="200">
        <f>ROUND(I238*H238,2)</f>
        <v>0</v>
      </c>
      <c r="BL238" s="16" t="s">
        <v>201</v>
      </c>
      <c r="BM238" s="199" t="s">
        <v>686</v>
      </c>
    </row>
    <row r="239" s="2" customFormat="1" ht="21.75" customHeight="1">
      <c r="A239" s="35"/>
      <c r="B239" s="186"/>
      <c r="C239" s="187" t="s">
        <v>480</v>
      </c>
      <c r="D239" s="187" t="s">
        <v>129</v>
      </c>
      <c r="E239" s="188" t="s">
        <v>481</v>
      </c>
      <c r="F239" s="189" t="s">
        <v>482</v>
      </c>
      <c r="G239" s="190" t="s">
        <v>209</v>
      </c>
      <c r="H239" s="191">
        <v>1</v>
      </c>
      <c r="I239" s="192"/>
      <c r="J239" s="193">
        <f>ROUND(I239*H239,2)</f>
        <v>0</v>
      </c>
      <c r="K239" s="194"/>
      <c r="L239" s="36"/>
      <c r="M239" s="195" t="s">
        <v>1</v>
      </c>
      <c r="N239" s="196" t="s">
        <v>44</v>
      </c>
      <c r="O239" s="74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99" t="s">
        <v>201</v>
      </c>
      <c r="AT239" s="199" t="s">
        <v>129</v>
      </c>
      <c r="AU239" s="199" t="s">
        <v>88</v>
      </c>
      <c r="AY239" s="16" t="s">
        <v>127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6" t="s">
        <v>21</v>
      </c>
      <c r="BK239" s="200">
        <f>ROUND(I239*H239,2)</f>
        <v>0</v>
      </c>
      <c r="BL239" s="16" t="s">
        <v>201</v>
      </c>
      <c r="BM239" s="199" t="s">
        <v>687</v>
      </c>
    </row>
    <row r="240" s="2" customFormat="1" ht="55.5" customHeight="1">
      <c r="A240" s="35"/>
      <c r="B240" s="186"/>
      <c r="C240" s="210" t="s">
        <v>484</v>
      </c>
      <c r="D240" s="210" t="s">
        <v>176</v>
      </c>
      <c r="E240" s="211" t="s">
        <v>485</v>
      </c>
      <c r="F240" s="212" t="s">
        <v>486</v>
      </c>
      <c r="G240" s="213" t="s">
        <v>209</v>
      </c>
      <c r="H240" s="214">
        <v>3</v>
      </c>
      <c r="I240" s="215"/>
      <c r="J240" s="216">
        <f>ROUND(I240*H240,2)</f>
        <v>0</v>
      </c>
      <c r="K240" s="217"/>
      <c r="L240" s="218"/>
      <c r="M240" s="219" t="s">
        <v>1</v>
      </c>
      <c r="N240" s="220" t="s">
        <v>44</v>
      </c>
      <c r="O240" s="74"/>
      <c r="P240" s="197">
        <f>O240*H240</f>
        <v>0</v>
      </c>
      <c r="Q240" s="197">
        <v>0.00023000000000000001</v>
      </c>
      <c r="R240" s="197">
        <f>Q240*H240</f>
        <v>0.00069000000000000008</v>
      </c>
      <c r="S240" s="197">
        <v>0</v>
      </c>
      <c r="T240" s="19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9" t="s">
        <v>229</v>
      </c>
      <c r="AT240" s="199" t="s">
        <v>176</v>
      </c>
      <c r="AU240" s="199" t="s">
        <v>88</v>
      </c>
      <c r="AY240" s="16" t="s">
        <v>127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6" t="s">
        <v>21</v>
      </c>
      <c r="BK240" s="200">
        <f>ROUND(I240*H240,2)</f>
        <v>0</v>
      </c>
      <c r="BL240" s="16" t="s">
        <v>201</v>
      </c>
      <c r="BM240" s="199" t="s">
        <v>688</v>
      </c>
    </row>
    <row r="241" s="12" customFormat="1" ht="22.8" customHeight="1">
      <c r="A241" s="12"/>
      <c r="B241" s="173"/>
      <c r="C241" s="12"/>
      <c r="D241" s="174" t="s">
        <v>78</v>
      </c>
      <c r="E241" s="184" t="s">
        <v>488</v>
      </c>
      <c r="F241" s="184" t="s">
        <v>489</v>
      </c>
      <c r="G241" s="12"/>
      <c r="H241" s="12"/>
      <c r="I241" s="176"/>
      <c r="J241" s="185">
        <f>BK241</f>
        <v>0</v>
      </c>
      <c r="K241" s="12"/>
      <c r="L241" s="173"/>
      <c r="M241" s="178"/>
      <c r="N241" s="179"/>
      <c r="O241" s="179"/>
      <c r="P241" s="180">
        <f>SUM(P242:P271)</f>
        <v>0</v>
      </c>
      <c r="Q241" s="179"/>
      <c r="R241" s="180">
        <f>SUM(R242:R271)</f>
        <v>0.29086500000000004</v>
      </c>
      <c r="S241" s="179"/>
      <c r="T241" s="181">
        <f>SUM(T242:T271)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74" t="s">
        <v>88</v>
      </c>
      <c r="AT241" s="182" t="s">
        <v>78</v>
      </c>
      <c r="AU241" s="182" t="s">
        <v>21</v>
      </c>
      <c r="AY241" s="174" t="s">
        <v>127</v>
      </c>
      <c r="BK241" s="183">
        <f>SUM(BK242:BK271)</f>
        <v>0</v>
      </c>
    </row>
    <row r="242" s="2" customFormat="1" ht="21.75" customHeight="1">
      <c r="A242" s="35"/>
      <c r="B242" s="186"/>
      <c r="C242" s="187" t="s">
        <v>490</v>
      </c>
      <c r="D242" s="187" t="s">
        <v>129</v>
      </c>
      <c r="E242" s="188" t="s">
        <v>491</v>
      </c>
      <c r="F242" s="189" t="s">
        <v>492</v>
      </c>
      <c r="G242" s="190" t="s">
        <v>209</v>
      </c>
      <c r="H242" s="191">
        <v>16</v>
      </c>
      <c r="I242" s="192"/>
      <c r="J242" s="193">
        <f>ROUND(I242*H242,2)</f>
        <v>0</v>
      </c>
      <c r="K242" s="194"/>
      <c r="L242" s="36"/>
      <c r="M242" s="195" t="s">
        <v>1</v>
      </c>
      <c r="N242" s="196" t="s">
        <v>44</v>
      </c>
      <c r="O242" s="74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9" t="s">
        <v>201</v>
      </c>
      <c r="AT242" s="199" t="s">
        <v>129</v>
      </c>
      <c r="AU242" s="199" t="s">
        <v>88</v>
      </c>
      <c r="AY242" s="16" t="s">
        <v>127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6" t="s">
        <v>21</v>
      </c>
      <c r="BK242" s="200">
        <f>ROUND(I242*H242,2)</f>
        <v>0</v>
      </c>
      <c r="BL242" s="16" t="s">
        <v>201</v>
      </c>
      <c r="BM242" s="199" t="s">
        <v>689</v>
      </c>
    </row>
    <row r="243" s="13" customFormat="1">
      <c r="A243" s="13"/>
      <c r="B243" s="201"/>
      <c r="C243" s="13"/>
      <c r="D243" s="202" t="s">
        <v>135</v>
      </c>
      <c r="E243" s="203" t="s">
        <v>1</v>
      </c>
      <c r="F243" s="204" t="s">
        <v>494</v>
      </c>
      <c r="G243" s="13"/>
      <c r="H243" s="205">
        <v>16</v>
      </c>
      <c r="I243" s="206"/>
      <c r="J243" s="13"/>
      <c r="K243" s="13"/>
      <c r="L243" s="201"/>
      <c r="M243" s="207"/>
      <c r="N243" s="208"/>
      <c r="O243" s="208"/>
      <c r="P243" s="208"/>
      <c r="Q243" s="208"/>
      <c r="R243" s="208"/>
      <c r="S243" s="208"/>
      <c r="T243" s="20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3" t="s">
        <v>135</v>
      </c>
      <c r="AU243" s="203" t="s">
        <v>88</v>
      </c>
      <c r="AV243" s="13" t="s">
        <v>88</v>
      </c>
      <c r="AW243" s="13" t="s">
        <v>36</v>
      </c>
      <c r="AX243" s="13" t="s">
        <v>21</v>
      </c>
      <c r="AY243" s="203" t="s">
        <v>127</v>
      </c>
    </row>
    <row r="244" s="2" customFormat="1" ht="21.75" customHeight="1">
      <c r="A244" s="35"/>
      <c r="B244" s="186"/>
      <c r="C244" s="187" t="s">
        <v>495</v>
      </c>
      <c r="D244" s="187" t="s">
        <v>129</v>
      </c>
      <c r="E244" s="188" t="s">
        <v>496</v>
      </c>
      <c r="F244" s="189" t="s">
        <v>497</v>
      </c>
      <c r="G244" s="190" t="s">
        <v>209</v>
      </c>
      <c r="H244" s="191">
        <v>6</v>
      </c>
      <c r="I244" s="192"/>
      <c r="J244" s="193">
        <f>ROUND(I244*H244,2)</f>
        <v>0</v>
      </c>
      <c r="K244" s="194"/>
      <c r="L244" s="36"/>
      <c r="M244" s="195" t="s">
        <v>1</v>
      </c>
      <c r="N244" s="196" t="s">
        <v>44</v>
      </c>
      <c r="O244" s="74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9" t="s">
        <v>201</v>
      </c>
      <c r="AT244" s="199" t="s">
        <v>129</v>
      </c>
      <c r="AU244" s="199" t="s">
        <v>88</v>
      </c>
      <c r="AY244" s="16" t="s">
        <v>127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6" t="s">
        <v>21</v>
      </c>
      <c r="BK244" s="200">
        <f>ROUND(I244*H244,2)</f>
        <v>0</v>
      </c>
      <c r="BL244" s="16" t="s">
        <v>201</v>
      </c>
      <c r="BM244" s="199" t="s">
        <v>690</v>
      </c>
    </row>
    <row r="245" s="13" customFormat="1">
      <c r="A245" s="13"/>
      <c r="B245" s="201"/>
      <c r="C245" s="13"/>
      <c r="D245" s="202" t="s">
        <v>135</v>
      </c>
      <c r="E245" s="203" t="s">
        <v>1</v>
      </c>
      <c r="F245" s="204" t="s">
        <v>499</v>
      </c>
      <c r="G245" s="13"/>
      <c r="H245" s="205">
        <v>6</v>
      </c>
      <c r="I245" s="206"/>
      <c r="J245" s="13"/>
      <c r="K245" s="13"/>
      <c r="L245" s="201"/>
      <c r="M245" s="207"/>
      <c r="N245" s="208"/>
      <c r="O245" s="208"/>
      <c r="P245" s="208"/>
      <c r="Q245" s="208"/>
      <c r="R245" s="208"/>
      <c r="S245" s="208"/>
      <c r="T245" s="20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03" t="s">
        <v>135</v>
      </c>
      <c r="AU245" s="203" t="s">
        <v>88</v>
      </c>
      <c r="AV245" s="13" t="s">
        <v>88</v>
      </c>
      <c r="AW245" s="13" t="s">
        <v>36</v>
      </c>
      <c r="AX245" s="13" t="s">
        <v>21</v>
      </c>
      <c r="AY245" s="203" t="s">
        <v>127</v>
      </c>
    </row>
    <row r="246" s="2" customFormat="1" ht="21.75" customHeight="1">
      <c r="A246" s="35"/>
      <c r="B246" s="186"/>
      <c r="C246" s="187" t="s">
        <v>500</v>
      </c>
      <c r="D246" s="187" t="s">
        <v>129</v>
      </c>
      <c r="E246" s="188" t="s">
        <v>501</v>
      </c>
      <c r="F246" s="189" t="s">
        <v>502</v>
      </c>
      <c r="G246" s="190" t="s">
        <v>209</v>
      </c>
      <c r="H246" s="191">
        <v>1</v>
      </c>
      <c r="I246" s="192"/>
      <c r="J246" s="193">
        <f>ROUND(I246*H246,2)</f>
        <v>0</v>
      </c>
      <c r="K246" s="194"/>
      <c r="L246" s="36"/>
      <c r="M246" s="195" t="s">
        <v>1</v>
      </c>
      <c r="N246" s="196" t="s">
        <v>44</v>
      </c>
      <c r="O246" s="74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9" t="s">
        <v>201</v>
      </c>
      <c r="AT246" s="199" t="s">
        <v>129</v>
      </c>
      <c r="AU246" s="199" t="s">
        <v>88</v>
      </c>
      <c r="AY246" s="16" t="s">
        <v>127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6" t="s">
        <v>21</v>
      </c>
      <c r="BK246" s="200">
        <f>ROUND(I246*H246,2)</f>
        <v>0</v>
      </c>
      <c r="BL246" s="16" t="s">
        <v>201</v>
      </c>
      <c r="BM246" s="199" t="s">
        <v>691</v>
      </c>
    </row>
    <row r="247" s="2" customFormat="1" ht="21.75" customHeight="1">
      <c r="A247" s="35"/>
      <c r="B247" s="186"/>
      <c r="C247" s="187" t="s">
        <v>504</v>
      </c>
      <c r="D247" s="187" t="s">
        <v>129</v>
      </c>
      <c r="E247" s="188" t="s">
        <v>505</v>
      </c>
      <c r="F247" s="189" t="s">
        <v>506</v>
      </c>
      <c r="G247" s="190" t="s">
        <v>209</v>
      </c>
      <c r="H247" s="191">
        <v>2</v>
      </c>
      <c r="I247" s="192"/>
      <c r="J247" s="193">
        <f>ROUND(I247*H247,2)</f>
        <v>0</v>
      </c>
      <c r="K247" s="194"/>
      <c r="L247" s="36"/>
      <c r="M247" s="195" t="s">
        <v>1</v>
      </c>
      <c r="N247" s="196" t="s">
        <v>44</v>
      </c>
      <c r="O247" s="74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9" t="s">
        <v>201</v>
      </c>
      <c r="AT247" s="199" t="s">
        <v>129</v>
      </c>
      <c r="AU247" s="199" t="s">
        <v>88</v>
      </c>
      <c r="AY247" s="16" t="s">
        <v>127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6" t="s">
        <v>21</v>
      </c>
      <c r="BK247" s="200">
        <f>ROUND(I247*H247,2)</f>
        <v>0</v>
      </c>
      <c r="BL247" s="16" t="s">
        <v>201</v>
      </c>
      <c r="BM247" s="199" t="s">
        <v>692</v>
      </c>
    </row>
    <row r="248" s="2" customFormat="1" ht="21.75" customHeight="1">
      <c r="A248" s="35"/>
      <c r="B248" s="186"/>
      <c r="C248" s="187" t="s">
        <v>508</v>
      </c>
      <c r="D248" s="187" t="s">
        <v>129</v>
      </c>
      <c r="E248" s="188" t="s">
        <v>509</v>
      </c>
      <c r="F248" s="189" t="s">
        <v>510</v>
      </c>
      <c r="G248" s="190" t="s">
        <v>209</v>
      </c>
      <c r="H248" s="191">
        <v>2</v>
      </c>
      <c r="I248" s="192"/>
      <c r="J248" s="193">
        <f>ROUND(I248*H248,2)</f>
        <v>0</v>
      </c>
      <c r="K248" s="194"/>
      <c r="L248" s="36"/>
      <c r="M248" s="195" t="s">
        <v>1</v>
      </c>
      <c r="N248" s="196" t="s">
        <v>44</v>
      </c>
      <c r="O248" s="74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9" t="s">
        <v>201</v>
      </c>
      <c r="AT248" s="199" t="s">
        <v>129</v>
      </c>
      <c r="AU248" s="199" t="s">
        <v>88</v>
      </c>
      <c r="AY248" s="16" t="s">
        <v>127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6" t="s">
        <v>21</v>
      </c>
      <c r="BK248" s="200">
        <f>ROUND(I248*H248,2)</f>
        <v>0</v>
      </c>
      <c r="BL248" s="16" t="s">
        <v>201</v>
      </c>
      <c r="BM248" s="199" t="s">
        <v>693</v>
      </c>
    </row>
    <row r="249" s="13" customFormat="1">
      <c r="A249" s="13"/>
      <c r="B249" s="201"/>
      <c r="C249" s="13"/>
      <c r="D249" s="202" t="s">
        <v>135</v>
      </c>
      <c r="E249" s="203" t="s">
        <v>1</v>
      </c>
      <c r="F249" s="204" t="s">
        <v>512</v>
      </c>
      <c r="G249" s="13"/>
      <c r="H249" s="205">
        <v>2</v>
      </c>
      <c r="I249" s="206"/>
      <c r="J249" s="13"/>
      <c r="K249" s="13"/>
      <c r="L249" s="201"/>
      <c r="M249" s="207"/>
      <c r="N249" s="208"/>
      <c r="O249" s="208"/>
      <c r="P249" s="208"/>
      <c r="Q249" s="208"/>
      <c r="R249" s="208"/>
      <c r="S249" s="208"/>
      <c r="T249" s="20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3" t="s">
        <v>135</v>
      </c>
      <c r="AU249" s="203" t="s">
        <v>88</v>
      </c>
      <c r="AV249" s="13" t="s">
        <v>88</v>
      </c>
      <c r="AW249" s="13" t="s">
        <v>36</v>
      </c>
      <c r="AX249" s="13" t="s">
        <v>21</v>
      </c>
      <c r="AY249" s="203" t="s">
        <v>127</v>
      </c>
    </row>
    <row r="250" s="2" customFormat="1" ht="21.75" customHeight="1">
      <c r="A250" s="35"/>
      <c r="B250" s="186"/>
      <c r="C250" s="187" t="s">
        <v>513</v>
      </c>
      <c r="D250" s="187" t="s">
        <v>129</v>
      </c>
      <c r="E250" s="188" t="s">
        <v>514</v>
      </c>
      <c r="F250" s="189" t="s">
        <v>515</v>
      </c>
      <c r="G250" s="190" t="s">
        <v>209</v>
      </c>
      <c r="H250" s="191">
        <v>1</v>
      </c>
      <c r="I250" s="192"/>
      <c r="J250" s="193">
        <f>ROUND(I250*H250,2)</f>
        <v>0</v>
      </c>
      <c r="K250" s="194"/>
      <c r="L250" s="36"/>
      <c r="M250" s="195" t="s">
        <v>1</v>
      </c>
      <c r="N250" s="196" t="s">
        <v>44</v>
      </c>
      <c r="O250" s="74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9" t="s">
        <v>201</v>
      </c>
      <c r="AT250" s="199" t="s">
        <v>129</v>
      </c>
      <c r="AU250" s="199" t="s">
        <v>88</v>
      </c>
      <c r="AY250" s="16" t="s">
        <v>127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6" t="s">
        <v>21</v>
      </c>
      <c r="BK250" s="200">
        <f>ROUND(I250*H250,2)</f>
        <v>0</v>
      </c>
      <c r="BL250" s="16" t="s">
        <v>201</v>
      </c>
      <c r="BM250" s="199" t="s">
        <v>694</v>
      </c>
    </row>
    <row r="251" s="2" customFormat="1" ht="44.25" customHeight="1">
      <c r="A251" s="35"/>
      <c r="B251" s="186"/>
      <c r="C251" s="210" t="s">
        <v>517</v>
      </c>
      <c r="D251" s="210" t="s">
        <v>176</v>
      </c>
      <c r="E251" s="211" t="s">
        <v>518</v>
      </c>
      <c r="F251" s="212" t="s">
        <v>519</v>
      </c>
      <c r="G251" s="213" t="s">
        <v>209</v>
      </c>
      <c r="H251" s="214">
        <v>2</v>
      </c>
      <c r="I251" s="215"/>
      <c r="J251" s="216">
        <f>ROUND(I251*H251,2)</f>
        <v>0</v>
      </c>
      <c r="K251" s="217"/>
      <c r="L251" s="218"/>
      <c r="M251" s="219" t="s">
        <v>1</v>
      </c>
      <c r="N251" s="220" t="s">
        <v>44</v>
      </c>
      <c r="O251" s="74"/>
      <c r="P251" s="197">
        <f>O251*H251</f>
        <v>0</v>
      </c>
      <c r="Q251" s="197">
        <v>0.019560000000000001</v>
      </c>
      <c r="R251" s="197">
        <f>Q251*H251</f>
        <v>0.039120000000000002</v>
      </c>
      <c r="S251" s="197">
        <v>0</v>
      </c>
      <c r="T251" s="19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9" t="s">
        <v>229</v>
      </c>
      <c r="AT251" s="199" t="s">
        <v>176</v>
      </c>
      <c r="AU251" s="199" t="s">
        <v>88</v>
      </c>
      <c r="AY251" s="16" t="s">
        <v>127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6" t="s">
        <v>21</v>
      </c>
      <c r="BK251" s="200">
        <f>ROUND(I251*H251,2)</f>
        <v>0</v>
      </c>
      <c r="BL251" s="16" t="s">
        <v>201</v>
      </c>
      <c r="BM251" s="199" t="s">
        <v>695</v>
      </c>
    </row>
    <row r="252" s="2" customFormat="1" ht="44.25" customHeight="1">
      <c r="A252" s="35"/>
      <c r="B252" s="186"/>
      <c r="C252" s="210" t="s">
        <v>521</v>
      </c>
      <c r="D252" s="210" t="s">
        <v>176</v>
      </c>
      <c r="E252" s="211" t="s">
        <v>522</v>
      </c>
      <c r="F252" s="212" t="s">
        <v>523</v>
      </c>
      <c r="G252" s="213" t="s">
        <v>209</v>
      </c>
      <c r="H252" s="214">
        <v>1</v>
      </c>
      <c r="I252" s="215"/>
      <c r="J252" s="216">
        <f>ROUND(I252*H252,2)</f>
        <v>0</v>
      </c>
      <c r="K252" s="217"/>
      <c r="L252" s="218"/>
      <c r="M252" s="219" t="s">
        <v>1</v>
      </c>
      <c r="N252" s="220" t="s">
        <v>44</v>
      </c>
      <c r="O252" s="74"/>
      <c r="P252" s="197">
        <f>O252*H252</f>
        <v>0</v>
      </c>
      <c r="Q252" s="197">
        <v>0.019560000000000001</v>
      </c>
      <c r="R252" s="197">
        <f>Q252*H252</f>
        <v>0.019560000000000001</v>
      </c>
      <c r="S252" s="197">
        <v>0</v>
      </c>
      <c r="T252" s="19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9" t="s">
        <v>229</v>
      </c>
      <c r="AT252" s="199" t="s">
        <v>176</v>
      </c>
      <c r="AU252" s="199" t="s">
        <v>88</v>
      </c>
      <c r="AY252" s="16" t="s">
        <v>127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6" t="s">
        <v>21</v>
      </c>
      <c r="BK252" s="200">
        <f>ROUND(I252*H252,2)</f>
        <v>0</v>
      </c>
      <c r="BL252" s="16" t="s">
        <v>201</v>
      </c>
      <c r="BM252" s="199" t="s">
        <v>696</v>
      </c>
    </row>
    <row r="253" s="2" customFormat="1" ht="44.25" customHeight="1">
      <c r="A253" s="35"/>
      <c r="B253" s="186"/>
      <c r="C253" s="210" t="s">
        <v>525</v>
      </c>
      <c r="D253" s="210" t="s">
        <v>176</v>
      </c>
      <c r="E253" s="211" t="s">
        <v>526</v>
      </c>
      <c r="F253" s="212" t="s">
        <v>527</v>
      </c>
      <c r="G253" s="213" t="s">
        <v>209</v>
      </c>
      <c r="H253" s="214">
        <v>1</v>
      </c>
      <c r="I253" s="215"/>
      <c r="J253" s="216">
        <f>ROUND(I253*H253,2)</f>
        <v>0</v>
      </c>
      <c r="K253" s="217"/>
      <c r="L253" s="218"/>
      <c r="M253" s="219" t="s">
        <v>1</v>
      </c>
      <c r="N253" s="220" t="s">
        <v>44</v>
      </c>
      <c r="O253" s="74"/>
      <c r="P253" s="197">
        <f>O253*H253</f>
        <v>0</v>
      </c>
      <c r="Q253" s="197">
        <v>0.019560000000000001</v>
      </c>
      <c r="R253" s="197">
        <f>Q253*H253</f>
        <v>0.019560000000000001</v>
      </c>
      <c r="S253" s="197">
        <v>0</v>
      </c>
      <c r="T253" s="19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9" t="s">
        <v>229</v>
      </c>
      <c r="AT253" s="199" t="s">
        <v>176</v>
      </c>
      <c r="AU253" s="199" t="s">
        <v>88</v>
      </c>
      <c r="AY253" s="16" t="s">
        <v>127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6" t="s">
        <v>21</v>
      </c>
      <c r="BK253" s="200">
        <f>ROUND(I253*H253,2)</f>
        <v>0</v>
      </c>
      <c r="BL253" s="16" t="s">
        <v>201</v>
      </c>
      <c r="BM253" s="199" t="s">
        <v>697</v>
      </c>
    </row>
    <row r="254" s="2" customFormat="1" ht="44.25" customHeight="1">
      <c r="A254" s="35"/>
      <c r="B254" s="186"/>
      <c r="C254" s="210" t="s">
        <v>529</v>
      </c>
      <c r="D254" s="210" t="s">
        <v>176</v>
      </c>
      <c r="E254" s="211" t="s">
        <v>530</v>
      </c>
      <c r="F254" s="212" t="s">
        <v>531</v>
      </c>
      <c r="G254" s="213" t="s">
        <v>209</v>
      </c>
      <c r="H254" s="214">
        <v>4</v>
      </c>
      <c r="I254" s="215"/>
      <c r="J254" s="216">
        <f>ROUND(I254*H254,2)</f>
        <v>0</v>
      </c>
      <c r="K254" s="217"/>
      <c r="L254" s="218"/>
      <c r="M254" s="219" t="s">
        <v>1</v>
      </c>
      <c r="N254" s="220" t="s">
        <v>44</v>
      </c>
      <c r="O254" s="74"/>
      <c r="P254" s="197">
        <f>O254*H254</f>
        <v>0</v>
      </c>
      <c r="Q254" s="197">
        <v>0.019560000000000001</v>
      </c>
      <c r="R254" s="197">
        <f>Q254*H254</f>
        <v>0.078240000000000004</v>
      </c>
      <c r="S254" s="197">
        <v>0</v>
      </c>
      <c r="T254" s="19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9" t="s">
        <v>229</v>
      </c>
      <c r="AT254" s="199" t="s">
        <v>176</v>
      </c>
      <c r="AU254" s="199" t="s">
        <v>88</v>
      </c>
      <c r="AY254" s="16" t="s">
        <v>127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6" t="s">
        <v>21</v>
      </c>
      <c r="BK254" s="200">
        <f>ROUND(I254*H254,2)</f>
        <v>0</v>
      </c>
      <c r="BL254" s="16" t="s">
        <v>201</v>
      </c>
      <c r="BM254" s="199" t="s">
        <v>698</v>
      </c>
    </row>
    <row r="255" s="2" customFormat="1" ht="44.25" customHeight="1">
      <c r="A255" s="35"/>
      <c r="B255" s="186"/>
      <c r="C255" s="210" t="s">
        <v>533</v>
      </c>
      <c r="D255" s="210" t="s">
        <v>176</v>
      </c>
      <c r="E255" s="211" t="s">
        <v>534</v>
      </c>
      <c r="F255" s="212" t="s">
        <v>699</v>
      </c>
      <c r="G255" s="213" t="s">
        <v>209</v>
      </c>
      <c r="H255" s="214">
        <v>1</v>
      </c>
      <c r="I255" s="215"/>
      <c r="J255" s="216">
        <f>ROUND(I255*H255,2)</f>
        <v>0</v>
      </c>
      <c r="K255" s="217"/>
      <c r="L255" s="218"/>
      <c r="M255" s="219" t="s">
        <v>1</v>
      </c>
      <c r="N255" s="220" t="s">
        <v>44</v>
      </c>
      <c r="O255" s="74"/>
      <c r="P255" s="197">
        <f>O255*H255</f>
        <v>0</v>
      </c>
      <c r="Q255" s="197">
        <v>0.019560000000000001</v>
      </c>
      <c r="R255" s="197">
        <f>Q255*H255</f>
        <v>0.019560000000000001</v>
      </c>
      <c r="S255" s="197">
        <v>0</v>
      </c>
      <c r="T255" s="19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9" t="s">
        <v>229</v>
      </c>
      <c r="AT255" s="199" t="s">
        <v>176</v>
      </c>
      <c r="AU255" s="199" t="s">
        <v>88</v>
      </c>
      <c r="AY255" s="16" t="s">
        <v>127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6" t="s">
        <v>21</v>
      </c>
      <c r="BK255" s="200">
        <f>ROUND(I255*H255,2)</f>
        <v>0</v>
      </c>
      <c r="BL255" s="16" t="s">
        <v>201</v>
      </c>
      <c r="BM255" s="199" t="s">
        <v>700</v>
      </c>
    </row>
    <row r="256" s="2" customFormat="1" ht="44.25" customHeight="1">
      <c r="A256" s="35"/>
      <c r="B256" s="186"/>
      <c r="C256" s="210" t="s">
        <v>537</v>
      </c>
      <c r="D256" s="210" t="s">
        <v>176</v>
      </c>
      <c r="E256" s="211" t="s">
        <v>538</v>
      </c>
      <c r="F256" s="212" t="s">
        <v>539</v>
      </c>
      <c r="G256" s="213" t="s">
        <v>209</v>
      </c>
      <c r="H256" s="214">
        <v>1</v>
      </c>
      <c r="I256" s="215"/>
      <c r="J256" s="216">
        <f>ROUND(I256*H256,2)</f>
        <v>0</v>
      </c>
      <c r="K256" s="217"/>
      <c r="L256" s="218"/>
      <c r="M256" s="219" t="s">
        <v>1</v>
      </c>
      <c r="N256" s="220" t="s">
        <v>44</v>
      </c>
      <c r="O256" s="74"/>
      <c r="P256" s="197">
        <f>O256*H256</f>
        <v>0</v>
      </c>
      <c r="Q256" s="197">
        <v>0.019560000000000001</v>
      </c>
      <c r="R256" s="197">
        <f>Q256*H256</f>
        <v>0.019560000000000001</v>
      </c>
      <c r="S256" s="197">
        <v>0</v>
      </c>
      <c r="T256" s="198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9" t="s">
        <v>229</v>
      </c>
      <c r="AT256" s="199" t="s">
        <v>176</v>
      </c>
      <c r="AU256" s="199" t="s">
        <v>88</v>
      </c>
      <c r="AY256" s="16" t="s">
        <v>127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6" t="s">
        <v>21</v>
      </c>
      <c r="BK256" s="200">
        <f>ROUND(I256*H256,2)</f>
        <v>0</v>
      </c>
      <c r="BL256" s="16" t="s">
        <v>201</v>
      </c>
      <c r="BM256" s="199" t="s">
        <v>701</v>
      </c>
    </row>
    <row r="257" s="2" customFormat="1" ht="55.5" customHeight="1">
      <c r="A257" s="35"/>
      <c r="B257" s="186"/>
      <c r="C257" s="210" t="s">
        <v>541</v>
      </c>
      <c r="D257" s="210" t="s">
        <v>176</v>
      </c>
      <c r="E257" s="211" t="s">
        <v>542</v>
      </c>
      <c r="F257" s="212" t="s">
        <v>543</v>
      </c>
      <c r="G257" s="213" t="s">
        <v>209</v>
      </c>
      <c r="H257" s="214">
        <v>1</v>
      </c>
      <c r="I257" s="215"/>
      <c r="J257" s="216">
        <f>ROUND(I257*H257,2)</f>
        <v>0</v>
      </c>
      <c r="K257" s="217"/>
      <c r="L257" s="218"/>
      <c r="M257" s="219" t="s">
        <v>1</v>
      </c>
      <c r="N257" s="220" t="s">
        <v>44</v>
      </c>
      <c r="O257" s="74"/>
      <c r="P257" s="197">
        <f>O257*H257</f>
        <v>0</v>
      </c>
      <c r="Q257" s="197">
        <v>0.019560000000000001</v>
      </c>
      <c r="R257" s="197">
        <f>Q257*H257</f>
        <v>0.019560000000000001</v>
      </c>
      <c r="S257" s="197">
        <v>0</v>
      </c>
      <c r="T257" s="19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99" t="s">
        <v>229</v>
      </c>
      <c r="AT257" s="199" t="s">
        <v>176</v>
      </c>
      <c r="AU257" s="199" t="s">
        <v>88</v>
      </c>
      <c r="AY257" s="16" t="s">
        <v>127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6" t="s">
        <v>21</v>
      </c>
      <c r="BK257" s="200">
        <f>ROUND(I257*H257,2)</f>
        <v>0</v>
      </c>
      <c r="BL257" s="16" t="s">
        <v>201</v>
      </c>
      <c r="BM257" s="199" t="s">
        <v>702</v>
      </c>
    </row>
    <row r="258" s="2" customFormat="1" ht="55.5" customHeight="1">
      <c r="A258" s="35"/>
      <c r="B258" s="186"/>
      <c r="C258" s="210" t="s">
        <v>545</v>
      </c>
      <c r="D258" s="210" t="s">
        <v>176</v>
      </c>
      <c r="E258" s="211" t="s">
        <v>546</v>
      </c>
      <c r="F258" s="212" t="s">
        <v>547</v>
      </c>
      <c r="G258" s="213" t="s">
        <v>209</v>
      </c>
      <c r="H258" s="214">
        <v>1</v>
      </c>
      <c r="I258" s="215"/>
      <c r="J258" s="216">
        <f>ROUND(I258*H258,2)</f>
        <v>0</v>
      </c>
      <c r="K258" s="217"/>
      <c r="L258" s="218"/>
      <c r="M258" s="219" t="s">
        <v>1</v>
      </c>
      <c r="N258" s="220" t="s">
        <v>44</v>
      </c>
      <c r="O258" s="74"/>
      <c r="P258" s="197">
        <f>O258*H258</f>
        <v>0</v>
      </c>
      <c r="Q258" s="197">
        <v>0.019560000000000001</v>
      </c>
      <c r="R258" s="197">
        <f>Q258*H258</f>
        <v>0.019560000000000001</v>
      </c>
      <c r="S258" s="197">
        <v>0</v>
      </c>
      <c r="T258" s="19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9" t="s">
        <v>229</v>
      </c>
      <c r="AT258" s="199" t="s">
        <v>176</v>
      </c>
      <c r="AU258" s="199" t="s">
        <v>88</v>
      </c>
      <c r="AY258" s="16" t="s">
        <v>127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6" t="s">
        <v>21</v>
      </c>
      <c r="BK258" s="200">
        <f>ROUND(I258*H258,2)</f>
        <v>0</v>
      </c>
      <c r="BL258" s="16" t="s">
        <v>201</v>
      </c>
      <c r="BM258" s="199" t="s">
        <v>703</v>
      </c>
    </row>
    <row r="259" s="2" customFormat="1" ht="21.75" customHeight="1">
      <c r="A259" s="35"/>
      <c r="B259" s="186"/>
      <c r="C259" s="187" t="s">
        <v>549</v>
      </c>
      <c r="D259" s="187" t="s">
        <v>129</v>
      </c>
      <c r="E259" s="188" t="s">
        <v>550</v>
      </c>
      <c r="F259" s="189" t="s">
        <v>551</v>
      </c>
      <c r="G259" s="190" t="s">
        <v>209</v>
      </c>
      <c r="H259" s="191">
        <v>4</v>
      </c>
      <c r="I259" s="192"/>
      <c r="J259" s="193">
        <f>ROUND(I259*H259,2)</f>
        <v>0</v>
      </c>
      <c r="K259" s="194"/>
      <c r="L259" s="36"/>
      <c r="M259" s="195" t="s">
        <v>1</v>
      </c>
      <c r="N259" s="196" t="s">
        <v>44</v>
      </c>
      <c r="O259" s="74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9" t="s">
        <v>201</v>
      </c>
      <c r="AT259" s="199" t="s">
        <v>129</v>
      </c>
      <c r="AU259" s="199" t="s">
        <v>88</v>
      </c>
      <c r="AY259" s="16" t="s">
        <v>127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6" t="s">
        <v>21</v>
      </c>
      <c r="BK259" s="200">
        <f>ROUND(I259*H259,2)</f>
        <v>0</v>
      </c>
      <c r="BL259" s="16" t="s">
        <v>201</v>
      </c>
      <c r="BM259" s="199" t="s">
        <v>704</v>
      </c>
    </row>
    <row r="260" s="2" customFormat="1" ht="33" customHeight="1">
      <c r="A260" s="35"/>
      <c r="B260" s="186"/>
      <c r="C260" s="210" t="s">
        <v>553</v>
      </c>
      <c r="D260" s="210" t="s">
        <v>176</v>
      </c>
      <c r="E260" s="211" t="s">
        <v>554</v>
      </c>
      <c r="F260" s="212" t="s">
        <v>555</v>
      </c>
      <c r="G260" s="213" t="s">
        <v>209</v>
      </c>
      <c r="H260" s="214">
        <v>1</v>
      </c>
      <c r="I260" s="215"/>
      <c r="J260" s="216">
        <f>ROUND(I260*H260,2)</f>
        <v>0</v>
      </c>
      <c r="K260" s="217"/>
      <c r="L260" s="218"/>
      <c r="M260" s="219" t="s">
        <v>1</v>
      </c>
      <c r="N260" s="220" t="s">
        <v>44</v>
      </c>
      <c r="O260" s="74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9" t="s">
        <v>229</v>
      </c>
      <c r="AT260" s="199" t="s">
        <v>176</v>
      </c>
      <c r="AU260" s="199" t="s">
        <v>88</v>
      </c>
      <c r="AY260" s="16" t="s">
        <v>127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6" t="s">
        <v>21</v>
      </c>
      <c r="BK260" s="200">
        <f>ROUND(I260*H260,2)</f>
        <v>0</v>
      </c>
      <c r="BL260" s="16" t="s">
        <v>201</v>
      </c>
      <c r="BM260" s="199" t="s">
        <v>705</v>
      </c>
    </row>
    <row r="261" s="2" customFormat="1" ht="33" customHeight="1">
      <c r="A261" s="35"/>
      <c r="B261" s="186"/>
      <c r="C261" s="210" t="s">
        <v>557</v>
      </c>
      <c r="D261" s="210" t="s">
        <v>176</v>
      </c>
      <c r="E261" s="211" t="s">
        <v>558</v>
      </c>
      <c r="F261" s="212" t="s">
        <v>559</v>
      </c>
      <c r="G261" s="213" t="s">
        <v>209</v>
      </c>
      <c r="H261" s="214">
        <v>3</v>
      </c>
      <c r="I261" s="215"/>
      <c r="J261" s="216">
        <f>ROUND(I261*H261,2)</f>
        <v>0</v>
      </c>
      <c r="K261" s="217"/>
      <c r="L261" s="218"/>
      <c r="M261" s="219" t="s">
        <v>1</v>
      </c>
      <c r="N261" s="220" t="s">
        <v>44</v>
      </c>
      <c r="O261" s="74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9" t="s">
        <v>229</v>
      </c>
      <c r="AT261" s="199" t="s">
        <v>176</v>
      </c>
      <c r="AU261" s="199" t="s">
        <v>88</v>
      </c>
      <c r="AY261" s="16" t="s">
        <v>127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6" t="s">
        <v>21</v>
      </c>
      <c r="BK261" s="200">
        <f>ROUND(I261*H261,2)</f>
        <v>0</v>
      </c>
      <c r="BL261" s="16" t="s">
        <v>201</v>
      </c>
      <c r="BM261" s="199" t="s">
        <v>706</v>
      </c>
    </row>
    <row r="262" s="2" customFormat="1" ht="16.5" customHeight="1">
      <c r="A262" s="35"/>
      <c r="B262" s="186"/>
      <c r="C262" s="187" t="s">
        <v>561</v>
      </c>
      <c r="D262" s="187" t="s">
        <v>129</v>
      </c>
      <c r="E262" s="188" t="s">
        <v>562</v>
      </c>
      <c r="F262" s="189" t="s">
        <v>563</v>
      </c>
      <c r="G262" s="190" t="s">
        <v>209</v>
      </c>
      <c r="H262" s="191">
        <v>16</v>
      </c>
      <c r="I262" s="192"/>
      <c r="J262" s="193">
        <f>ROUND(I262*H262,2)</f>
        <v>0</v>
      </c>
      <c r="K262" s="194"/>
      <c r="L262" s="36"/>
      <c r="M262" s="195" t="s">
        <v>1</v>
      </c>
      <c r="N262" s="196" t="s">
        <v>44</v>
      </c>
      <c r="O262" s="74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9" t="s">
        <v>201</v>
      </c>
      <c r="AT262" s="199" t="s">
        <v>129</v>
      </c>
      <c r="AU262" s="199" t="s">
        <v>88</v>
      </c>
      <c r="AY262" s="16" t="s">
        <v>127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6" t="s">
        <v>21</v>
      </c>
      <c r="BK262" s="200">
        <f>ROUND(I262*H262,2)</f>
        <v>0</v>
      </c>
      <c r="BL262" s="16" t="s">
        <v>201</v>
      </c>
      <c r="BM262" s="199" t="s">
        <v>707</v>
      </c>
    </row>
    <row r="263" s="13" customFormat="1">
      <c r="A263" s="13"/>
      <c r="B263" s="201"/>
      <c r="C263" s="13"/>
      <c r="D263" s="202" t="s">
        <v>135</v>
      </c>
      <c r="E263" s="203" t="s">
        <v>1</v>
      </c>
      <c r="F263" s="204" t="s">
        <v>494</v>
      </c>
      <c r="G263" s="13"/>
      <c r="H263" s="205">
        <v>16</v>
      </c>
      <c r="I263" s="206"/>
      <c r="J263" s="13"/>
      <c r="K263" s="13"/>
      <c r="L263" s="201"/>
      <c r="M263" s="207"/>
      <c r="N263" s="208"/>
      <c r="O263" s="208"/>
      <c r="P263" s="208"/>
      <c r="Q263" s="208"/>
      <c r="R263" s="208"/>
      <c r="S263" s="208"/>
      <c r="T263" s="20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3" t="s">
        <v>135</v>
      </c>
      <c r="AU263" s="203" t="s">
        <v>88</v>
      </c>
      <c r="AV263" s="13" t="s">
        <v>88</v>
      </c>
      <c r="AW263" s="13" t="s">
        <v>36</v>
      </c>
      <c r="AX263" s="13" t="s">
        <v>21</v>
      </c>
      <c r="AY263" s="203" t="s">
        <v>127</v>
      </c>
    </row>
    <row r="264" s="2" customFormat="1" ht="16.5" customHeight="1">
      <c r="A264" s="35"/>
      <c r="B264" s="186"/>
      <c r="C264" s="187" t="s">
        <v>565</v>
      </c>
      <c r="D264" s="187" t="s">
        <v>129</v>
      </c>
      <c r="E264" s="188" t="s">
        <v>566</v>
      </c>
      <c r="F264" s="189" t="s">
        <v>567</v>
      </c>
      <c r="G264" s="190" t="s">
        <v>144</v>
      </c>
      <c r="H264" s="191">
        <v>150</v>
      </c>
      <c r="I264" s="192"/>
      <c r="J264" s="193">
        <f>ROUND(I264*H264,2)</f>
        <v>0</v>
      </c>
      <c r="K264" s="194"/>
      <c r="L264" s="36"/>
      <c r="M264" s="195" t="s">
        <v>1</v>
      </c>
      <c r="N264" s="196" t="s">
        <v>44</v>
      </c>
      <c r="O264" s="74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9" t="s">
        <v>201</v>
      </c>
      <c r="AT264" s="199" t="s">
        <v>129</v>
      </c>
      <c r="AU264" s="199" t="s">
        <v>88</v>
      </c>
      <c r="AY264" s="16" t="s">
        <v>127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6" t="s">
        <v>21</v>
      </c>
      <c r="BK264" s="200">
        <f>ROUND(I264*H264,2)</f>
        <v>0</v>
      </c>
      <c r="BL264" s="16" t="s">
        <v>201</v>
      </c>
      <c r="BM264" s="199" t="s">
        <v>708</v>
      </c>
    </row>
    <row r="265" s="2" customFormat="1" ht="44.25" customHeight="1">
      <c r="A265" s="35"/>
      <c r="B265" s="186"/>
      <c r="C265" s="187" t="s">
        <v>27</v>
      </c>
      <c r="D265" s="187" t="s">
        <v>129</v>
      </c>
      <c r="E265" s="188" t="s">
        <v>569</v>
      </c>
      <c r="F265" s="189" t="s">
        <v>570</v>
      </c>
      <c r="G265" s="190" t="s">
        <v>144</v>
      </c>
      <c r="H265" s="191">
        <v>28.899999999999999</v>
      </c>
      <c r="I265" s="192"/>
      <c r="J265" s="193">
        <f>ROUND(I265*H265,2)</f>
        <v>0</v>
      </c>
      <c r="K265" s="194"/>
      <c r="L265" s="36"/>
      <c r="M265" s="195" t="s">
        <v>1</v>
      </c>
      <c r="N265" s="196" t="s">
        <v>44</v>
      </c>
      <c r="O265" s="74"/>
      <c r="P265" s="197">
        <f>O265*H265</f>
        <v>0</v>
      </c>
      <c r="Q265" s="197">
        <v>0.0013500000000000001</v>
      </c>
      <c r="R265" s="197">
        <f>Q265*H265</f>
        <v>0.039015000000000001</v>
      </c>
      <c r="S265" s="197">
        <v>0</v>
      </c>
      <c r="T265" s="19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9" t="s">
        <v>201</v>
      </c>
      <c r="AT265" s="199" t="s">
        <v>129</v>
      </c>
      <c r="AU265" s="199" t="s">
        <v>88</v>
      </c>
      <c r="AY265" s="16" t="s">
        <v>127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6" t="s">
        <v>21</v>
      </c>
      <c r="BK265" s="200">
        <f>ROUND(I265*H265,2)</f>
        <v>0</v>
      </c>
      <c r="BL265" s="16" t="s">
        <v>201</v>
      </c>
      <c r="BM265" s="199" t="s">
        <v>709</v>
      </c>
    </row>
    <row r="266" s="13" customFormat="1">
      <c r="A266" s="13"/>
      <c r="B266" s="201"/>
      <c r="C266" s="13"/>
      <c r="D266" s="202" t="s">
        <v>135</v>
      </c>
      <c r="E266" s="203" t="s">
        <v>1</v>
      </c>
      <c r="F266" s="204" t="s">
        <v>710</v>
      </c>
      <c r="G266" s="13"/>
      <c r="H266" s="205">
        <v>28.899999999999999</v>
      </c>
      <c r="I266" s="206"/>
      <c r="J266" s="13"/>
      <c r="K266" s="13"/>
      <c r="L266" s="201"/>
      <c r="M266" s="207"/>
      <c r="N266" s="208"/>
      <c r="O266" s="208"/>
      <c r="P266" s="208"/>
      <c r="Q266" s="208"/>
      <c r="R266" s="208"/>
      <c r="S266" s="208"/>
      <c r="T266" s="20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3" t="s">
        <v>135</v>
      </c>
      <c r="AU266" s="203" t="s">
        <v>88</v>
      </c>
      <c r="AV266" s="13" t="s">
        <v>88</v>
      </c>
      <c r="AW266" s="13" t="s">
        <v>36</v>
      </c>
      <c r="AX266" s="13" t="s">
        <v>21</v>
      </c>
      <c r="AY266" s="203" t="s">
        <v>127</v>
      </c>
    </row>
    <row r="267" s="2" customFormat="1" ht="21.75" customHeight="1">
      <c r="A267" s="35"/>
      <c r="B267" s="186"/>
      <c r="C267" s="187" t="s">
        <v>573</v>
      </c>
      <c r="D267" s="187" t="s">
        <v>129</v>
      </c>
      <c r="E267" s="188" t="s">
        <v>574</v>
      </c>
      <c r="F267" s="189" t="s">
        <v>575</v>
      </c>
      <c r="G267" s="190" t="s">
        <v>179</v>
      </c>
      <c r="H267" s="191">
        <v>197</v>
      </c>
      <c r="I267" s="192"/>
      <c r="J267" s="193">
        <f>ROUND(I267*H267,2)</f>
        <v>0</v>
      </c>
      <c r="K267" s="194"/>
      <c r="L267" s="36"/>
      <c r="M267" s="195" t="s">
        <v>1</v>
      </c>
      <c r="N267" s="196" t="s">
        <v>44</v>
      </c>
      <c r="O267" s="74"/>
      <c r="P267" s="197">
        <f>O267*H267</f>
        <v>0</v>
      </c>
      <c r="Q267" s="197">
        <v>6.9999999999999994E-05</v>
      </c>
      <c r="R267" s="197">
        <f>Q267*H267</f>
        <v>0.013789999999999998</v>
      </c>
      <c r="S267" s="197">
        <v>0</v>
      </c>
      <c r="T267" s="19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9" t="s">
        <v>201</v>
      </c>
      <c r="AT267" s="199" t="s">
        <v>129</v>
      </c>
      <c r="AU267" s="199" t="s">
        <v>88</v>
      </c>
      <c r="AY267" s="16" t="s">
        <v>127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6" t="s">
        <v>21</v>
      </c>
      <c r="BK267" s="200">
        <f>ROUND(I267*H267,2)</f>
        <v>0</v>
      </c>
      <c r="BL267" s="16" t="s">
        <v>201</v>
      </c>
      <c r="BM267" s="199" t="s">
        <v>711</v>
      </c>
    </row>
    <row r="268" s="13" customFormat="1">
      <c r="A268" s="13"/>
      <c r="B268" s="201"/>
      <c r="C268" s="13"/>
      <c r="D268" s="202" t="s">
        <v>135</v>
      </c>
      <c r="E268" s="203" t="s">
        <v>1</v>
      </c>
      <c r="F268" s="204" t="s">
        <v>712</v>
      </c>
      <c r="G268" s="13"/>
      <c r="H268" s="205">
        <v>197</v>
      </c>
      <c r="I268" s="206"/>
      <c r="J268" s="13"/>
      <c r="K268" s="13"/>
      <c r="L268" s="201"/>
      <c r="M268" s="207"/>
      <c r="N268" s="208"/>
      <c r="O268" s="208"/>
      <c r="P268" s="208"/>
      <c r="Q268" s="208"/>
      <c r="R268" s="208"/>
      <c r="S268" s="208"/>
      <c r="T268" s="20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03" t="s">
        <v>135</v>
      </c>
      <c r="AU268" s="203" t="s">
        <v>88</v>
      </c>
      <c r="AV268" s="13" t="s">
        <v>88</v>
      </c>
      <c r="AW268" s="13" t="s">
        <v>36</v>
      </c>
      <c r="AX268" s="13" t="s">
        <v>21</v>
      </c>
      <c r="AY268" s="203" t="s">
        <v>127</v>
      </c>
    </row>
    <row r="269" s="2" customFormat="1" ht="21.75" customHeight="1">
      <c r="A269" s="35"/>
      <c r="B269" s="186"/>
      <c r="C269" s="187" t="s">
        <v>578</v>
      </c>
      <c r="D269" s="187" t="s">
        <v>129</v>
      </c>
      <c r="E269" s="188" t="s">
        <v>579</v>
      </c>
      <c r="F269" s="189" t="s">
        <v>580</v>
      </c>
      <c r="G269" s="190" t="s">
        <v>179</v>
      </c>
      <c r="H269" s="191">
        <v>40</v>
      </c>
      <c r="I269" s="192"/>
      <c r="J269" s="193">
        <f>ROUND(I269*H269,2)</f>
        <v>0</v>
      </c>
      <c r="K269" s="194"/>
      <c r="L269" s="36"/>
      <c r="M269" s="195" t="s">
        <v>1</v>
      </c>
      <c r="N269" s="196" t="s">
        <v>44</v>
      </c>
      <c r="O269" s="74"/>
      <c r="P269" s="197">
        <f>O269*H269</f>
        <v>0</v>
      </c>
      <c r="Q269" s="197">
        <v>6.9999999999999994E-05</v>
      </c>
      <c r="R269" s="197">
        <f>Q269*H269</f>
        <v>0.0027999999999999995</v>
      </c>
      <c r="S269" s="197">
        <v>0</v>
      </c>
      <c r="T269" s="198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9" t="s">
        <v>201</v>
      </c>
      <c r="AT269" s="199" t="s">
        <v>129</v>
      </c>
      <c r="AU269" s="199" t="s">
        <v>88</v>
      </c>
      <c r="AY269" s="16" t="s">
        <v>127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6" t="s">
        <v>21</v>
      </c>
      <c r="BK269" s="200">
        <f>ROUND(I269*H269,2)</f>
        <v>0</v>
      </c>
      <c r="BL269" s="16" t="s">
        <v>201</v>
      </c>
      <c r="BM269" s="199" t="s">
        <v>713</v>
      </c>
    </row>
    <row r="270" s="13" customFormat="1">
      <c r="A270" s="13"/>
      <c r="B270" s="201"/>
      <c r="C270" s="13"/>
      <c r="D270" s="202" t="s">
        <v>135</v>
      </c>
      <c r="E270" s="203" t="s">
        <v>1</v>
      </c>
      <c r="F270" s="204" t="s">
        <v>582</v>
      </c>
      <c r="G270" s="13"/>
      <c r="H270" s="205">
        <v>40</v>
      </c>
      <c r="I270" s="206"/>
      <c r="J270" s="13"/>
      <c r="K270" s="13"/>
      <c r="L270" s="201"/>
      <c r="M270" s="207"/>
      <c r="N270" s="208"/>
      <c r="O270" s="208"/>
      <c r="P270" s="208"/>
      <c r="Q270" s="208"/>
      <c r="R270" s="208"/>
      <c r="S270" s="208"/>
      <c r="T270" s="20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03" t="s">
        <v>135</v>
      </c>
      <c r="AU270" s="203" t="s">
        <v>88</v>
      </c>
      <c r="AV270" s="13" t="s">
        <v>88</v>
      </c>
      <c r="AW270" s="13" t="s">
        <v>36</v>
      </c>
      <c r="AX270" s="13" t="s">
        <v>21</v>
      </c>
      <c r="AY270" s="203" t="s">
        <v>127</v>
      </c>
    </row>
    <row r="271" s="2" customFormat="1" ht="21.75" customHeight="1">
      <c r="A271" s="35"/>
      <c r="B271" s="186"/>
      <c r="C271" s="187" t="s">
        <v>583</v>
      </c>
      <c r="D271" s="187" t="s">
        <v>129</v>
      </c>
      <c r="E271" s="188" t="s">
        <v>584</v>
      </c>
      <c r="F271" s="189" t="s">
        <v>585</v>
      </c>
      <c r="G271" s="190" t="s">
        <v>209</v>
      </c>
      <c r="H271" s="191">
        <v>6</v>
      </c>
      <c r="I271" s="192"/>
      <c r="J271" s="193">
        <f>ROUND(I271*H271,2)</f>
        <v>0</v>
      </c>
      <c r="K271" s="194"/>
      <c r="L271" s="36"/>
      <c r="M271" s="195" t="s">
        <v>1</v>
      </c>
      <c r="N271" s="196" t="s">
        <v>44</v>
      </c>
      <c r="O271" s="74"/>
      <c r="P271" s="197">
        <f>O271*H271</f>
        <v>0</v>
      </c>
      <c r="Q271" s="197">
        <v>9.0000000000000006E-05</v>
      </c>
      <c r="R271" s="197">
        <f>Q271*H271</f>
        <v>0.00054000000000000001</v>
      </c>
      <c r="S271" s="197">
        <v>0</v>
      </c>
      <c r="T271" s="19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9" t="s">
        <v>201</v>
      </c>
      <c r="AT271" s="199" t="s">
        <v>129</v>
      </c>
      <c r="AU271" s="199" t="s">
        <v>88</v>
      </c>
      <c r="AY271" s="16" t="s">
        <v>127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6" t="s">
        <v>21</v>
      </c>
      <c r="BK271" s="200">
        <f>ROUND(I271*H271,2)</f>
        <v>0</v>
      </c>
      <c r="BL271" s="16" t="s">
        <v>201</v>
      </c>
      <c r="BM271" s="199" t="s">
        <v>714</v>
      </c>
    </row>
    <row r="272" s="12" customFormat="1" ht="22.8" customHeight="1">
      <c r="A272" s="12"/>
      <c r="B272" s="173"/>
      <c r="C272" s="12"/>
      <c r="D272" s="174" t="s">
        <v>78</v>
      </c>
      <c r="E272" s="184" t="s">
        <v>587</v>
      </c>
      <c r="F272" s="184" t="s">
        <v>588</v>
      </c>
      <c r="G272" s="12"/>
      <c r="H272" s="12"/>
      <c r="I272" s="176"/>
      <c r="J272" s="185">
        <f>BK272</f>
        <v>0</v>
      </c>
      <c r="K272" s="12"/>
      <c r="L272" s="173"/>
      <c r="M272" s="178"/>
      <c r="N272" s="179"/>
      <c r="O272" s="179"/>
      <c r="P272" s="180">
        <f>P273</f>
        <v>0</v>
      </c>
      <c r="Q272" s="179"/>
      <c r="R272" s="180">
        <f>R273</f>
        <v>0</v>
      </c>
      <c r="S272" s="179"/>
      <c r="T272" s="181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74" t="s">
        <v>88</v>
      </c>
      <c r="AT272" s="182" t="s">
        <v>78</v>
      </c>
      <c r="AU272" s="182" t="s">
        <v>21</v>
      </c>
      <c r="AY272" s="174" t="s">
        <v>127</v>
      </c>
      <c r="BK272" s="183">
        <f>BK273</f>
        <v>0</v>
      </c>
    </row>
    <row r="273" s="12" customFormat="1" ht="20.88" customHeight="1">
      <c r="A273" s="12"/>
      <c r="B273" s="173"/>
      <c r="C273" s="12"/>
      <c r="D273" s="174" t="s">
        <v>78</v>
      </c>
      <c r="E273" s="184" t="s">
        <v>589</v>
      </c>
      <c r="F273" s="184" t="s">
        <v>590</v>
      </c>
      <c r="G273" s="12"/>
      <c r="H273" s="12"/>
      <c r="I273" s="176"/>
      <c r="J273" s="185">
        <f>BK273</f>
        <v>0</v>
      </c>
      <c r="K273" s="12"/>
      <c r="L273" s="173"/>
      <c r="M273" s="178"/>
      <c r="N273" s="179"/>
      <c r="O273" s="179"/>
      <c r="P273" s="180">
        <f>P274</f>
        <v>0</v>
      </c>
      <c r="Q273" s="179"/>
      <c r="R273" s="180">
        <f>R274</f>
        <v>0</v>
      </c>
      <c r="S273" s="179"/>
      <c r="T273" s="181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174" t="s">
        <v>88</v>
      </c>
      <c r="AT273" s="182" t="s">
        <v>78</v>
      </c>
      <c r="AU273" s="182" t="s">
        <v>88</v>
      </c>
      <c r="AY273" s="174" t="s">
        <v>127</v>
      </c>
      <c r="BK273" s="183">
        <f>BK274</f>
        <v>0</v>
      </c>
    </row>
    <row r="274" s="2" customFormat="1" ht="16.5" customHeight="1">
      <c r="A274" s="35"/>
      <c r="B274" s="186"/>
      <c r="C274" s="187" t="s">
        <v>591</v>
      </c>
      <c r="D274" s="187" t="s">
        <v>129</v>
      </c>
      <c r="E274" s="188" t="s">
        <v>592</v>
      </c>
      <c r="F274" s="189" t="s">
        <v>593</v>
      </c>
      <c r="G274" s="190" t="s">
        <v>209</v>
      </c>
      <c r="H274" s="191">
        <v>1</v>
      </c>
      <c r="I274" s="192"/>
      <c r="J274" s="193">
        <f>ROUND(I274*H274,2)</f>
        <v>0</v>
      </c>
      <c r="K274" s="194"/>
      <c r="L274" s="36"/>
      <c r="M274" s="221" t="s">
        <v>1</v>
      </c>
      <c r="N274" s="222" t="s">
        <v>44</v>
      </c>
      <c r="O274" s="223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9" t="s">
        <v>201</v>
      </c>
      <c r="AT274" s="199" t="s">
        <v>129</v>
      </c>
      <c r="AU274" s="199" t="s">
        <v>141</v>
      </c>
      <c r="AY274" s="16" t="s">
        <v>127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6" t="s">
        <v>21</v>
      </c>
      <c r="BK274" s="200">
        <f>ROUND(I274*H274,2)</f>
        <v>0</v>
      </c>
      <c r="BL274" s="16" t="s">
        <v>201</v>
      </c>
      <c r="BM274" s="199" t="s">
        <v>715</v>
      </c>
    </row>
    <row r="275" s="2" customFormat="1" ht="6.96" customHeight="1">
      <c r="A275" s="35"/>
      <c r="B275" s="57"/>
      <c r="C275" s="58"/>
      <c r="D275" s="58"/>
      <c r="E275" s="58"/>
      <c r="F275" s="58"/>
      <c r="G275" s="58"/>
      <c r="H275" s="58"/>
      <c r="I275" s="145"/>
      <c r="J275" s="58"/>
      <c r="K275" s="58"/>
      <c r="L275" s="36"/>
      <c r="M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</row>
  </sheetData>
  <autoFilter ref="C128:K27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DESKTOP-S1D1MU3\Ondra</dc:creator>
  <cp:lastModifiedBy>DESKTOP-S1D1MU3\Ondra</cp:lastModifiedBy>
  <dcterms:created xsi:type="dcterms:W3CDTF">2020-10-19T17:53:39Z</dcterms:created>
  <dcterms:modified xsi:type="dcterms:W3CDTF">2020-10-19T17:53:41Z</dcterms:modified>
</cp:coreProperties>
</file>